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activeTab="1"/>
  </bookViews>
  <sheets>
    <sheet name="Cálculo Gatilho" sheetId="1" r:id="rId1"/>
    <sheet name="Resumo" sheetId="2" r:id="rId2"/>
  </sheets>
  <externalReferences>
    <externalReference r:id="rId3"/>
  </externalReferences>
  <definedNames>
    <definedName name="beta">[1]grav!$I$3</definedName>
    <definedName name="eta">[1]grav!$I$2</definedName>
    <definedName name="intra">[1]grav!$Q$2</definedName>
  </definedNames>
  <calcPr calcId="145621" concurrentCalc="0"/>
</workbook>
</file>

<file path=xl/calcChain.xml><?xml version="1.0" encoding="utf-8"?>
<calcChain xmlns="http://schemas.openxmlformats.org/spreadsheetml/2006/main">
  <c r="N88" i="1" l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DD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DD7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DD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DD4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BY4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AT4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2" i="1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X6" i="1"/>
  <c r="AL14" i="1"/>
  <c r="AF28" i="1"/>
  <c r="AE28" i="1"/>
  <c r="AF27" i="1"/>
  <c r="AM27" i="1"/>
  <c r="AE27" i="1"/>
  <c r="AF26" i="1"/>
  <c r="AE26" i="1"/>
  <c r="AF25" i="1"/>
  <c r="AE25" i="1"/>
  <c r="AF24" i="1"/>
  <c r="AE24" i="1"/>
  <c r="AF23" i="1"/>
  <c r="AE23" i="1"/>
  <c r="AF22" i="1"/>
  <c r="AE22" i="1"/>
  <c r="AF21" i="1"/>
  <c r="AE21" i="1"/>
  <c r="AF20" i="1"/>
  <c r="AE20" i="1"/>
  <c r="AF19" i="1"/>
  <c r="AE19" i="1"/>
  <c r="AF18" i="1"/>
  <c r="AE18" i="1"/>
  <c r="AF17" i="1"/>
  <c r="AE17" i="1"/>
  <c r="AF16" i="1"/>
  <c r="AE16" i="1"/>
  <c r="AF15" i="1"/>
  <c r="AE15" i="1"/>
  <c r="AF14" i="1"/>
  <c r="AE14" i="1"/>
  <c r="AF13" i="1"/>
  <c r="AE13" i="1"/>
  <c r="AF12" i="1"/>
  <c r="AE12" i="1"/>
  <c r="AF11" i="1"/>
  <c r="AE11" i="1"/>
  <c r="AF10" i="1"/>
  <c r="AE10" i="1"/>
  <c r="Z10" i="1"/>
  <c r="Y10" i="1"/>
  <c r="AF9" i="1"/>
  <c r="AE9" i="1"/>
  <c r="AF8" i="1"/>
  <c r="AE8" i="1"/>
  <c r="Y8" i="1"/>
  <c r="X8" i="1"/>
  <c r="AF7" i="1"/>
  <c r="AE7" i="1"/>
  <c r="X7" i="1"/>
  <c r="AF6" i="1"/>
  <c r="AE6" i="1"/>
  <c r="AF5" i="1"/>
  <c r="AE5" i="1"/>
  <c r="AH9" i="1"/>
  <c r="AF4" i="1"/>
  <c r="AE4" i="1"/>
  <c r="AI4" i="1"/>
  <c r="AF3" i="1"/>
  <c r="AE3" i="1"/>
  <c r="AI3" i="1"/>
  <c r="AF2" i="1"/>
  <c r="AE2" i="1"/>
  <c r="AH25" i="1"/>
  <c r="AL17" i="1"/>
  <c r="AM19" i="1"/>
  <c r="AL15" i="1"/>
  <c r="AI6" i="1"/>
  <c r="AG2" i="1"/>
  <c r="U8" i="1"/>
  <c r="U7" i="1"/>
  <c r="AH2" i="1"/>
  <c r="AH3" i="1"/>
  <c r="AH4" i="1"/>
  <c r="AG6" i="1"/>
  <c r="AH6" i="1"/>
  <c r="AI7" i="1"/>
  <c r="AH7" i="1"/>
  <c r="AG7" i="1"/>
  <c r="AI12" i="1"/>
  <c r="AG5" i="1"/>
  <c r="AH19" i="1"/>
  <c r="AG19" i="1"/>
  <c r="AI19" i="1"/>
  <c r="AG27" i="1"/>
  <c r="AG21" i="1"/>
  <c r="AG18" i="1"/>
  <c r="AH27" i="1"/>
  <c r="AH21" i="1"/>
  <c r="AH26" i="1"/>
  <c r="AI23" i="1"/>
  <c r="AG22" i="1"/>
  <c r="AH17" i="1"/>
  <c r="AI20" i="1"/>
  <c r="AG17" i="1"/>
  <c r="AH10" i="1"/>
  <c r="AG15" i="1"/>
  <c r="AH13" i="1"/>
  <c r="AG10" i="1"/>
  <c r="AG25" i="1"/>
  <c r="AG14" i="1"/>
  <c r="AG11" i="1"/>
  <c r="AH20" i="1"/>
  <c r="AG3" i="1"/>
  <c r="AG4" i="1"/>
  <c r="AH5" i="1"/>
  <c r="AI8" i="1"/>
  <c r="AH14" i="1"/>
  <c r="AH16" i="1"/>
  <c r="AI16" i="1"/>
  <c r="AG16" i="1"/>
  <c r="AL16" i="1"/>
  <c r="AI5" i="1"/>
  <c r="AG9" i="1"/>
  <c r="AI10" i="1"/>
  <c r="AG13" i="1"/>
  <c r="AI15" i="1"/>
  <c r="AG28" i="1"/>
  <c r="AI28" i="1"/>
  <c r="AH28" i="1"/>
  <c r="AI11" i="1"/>
  <c r="AI14" i="1"/>
  <c r="AI2" i="1"/>
  <c r="AH8" i="1"/>
  <c r="AG8" i="1"/>
  <c r="AI9" i="1"/>
  <c r="V2" i="1"/>
  <c r="AH12" i="1"/>
  <c r="AG12" i="1"/>
  <c r="AI13" i="1"/>
  <c r="AH11" i="1"/>
  <c r="AH15" i="1"/>
  <c r="AI18" i="1"/>
  <c r="AG24" i="1"/>
  <c r="AH24" i="1"/>
  <c r="AI24" i="1"/>
  <c r="AM26" i="1"/>
  <c r="AI27" i="1"/>
  <c r="AN28" i="1"/>
  <c r="AM28" i="1"/>
  <c r="AM18" i="1"/>
  <c r="AI21" i="1"/>
  <c r="AH23" i="1"/>
  <c r="AG23" i="1"/>
  <c r="AI26" i="1"/>
  <c r="V4" i="1"/>
  <c r="AJ9" i="1"/>
  <c r="AI17" i="1"/>
  <c r="AB3" i="1"/>
  <c r="AG20" i="1"/>
  <c r="AI22" i="1"/>
  <c r="AI25" i="1"/>
  <c r="AH18" i="1"/>
  <c r="AH22" i="1"/>
  <c r="AM25" i="1"/>
  <c r="U5" i="1"/>
  <c r="AG26" i="1"/>
  <c r="X5" i="1"/>
  <c r="Y7" i="1"/>
  <c r="AM17" i="1"/>
  <c r="X9" i="1"/>
  <c r="AL22" i="1"/>
  <c r="AB10" i="1"/>
  <c r="AA10" i="1"/>
  <c r="W7" i="1"/>
  <c r="AK17" i="1"/>
  <c r="Z7" i="1"/>
  <c r="AN17" i="1"/>
  <c r="AA8" i="1"/>
  <c r="AO18" i="1"/>
  <c r="W8" i="1"/>
  <c r="AK18" i="1"/>
  <c r="Z8" i="1"/>
  <c r="V8" i="1"/>
  <c r="AJ19" i="1"/>
  <c r="AB8" i="1"/>
  <c r="AK19" i="1"/>
  <c r="AL10" i="1"/>
  <c r="AP5" i="1"/>
  <c r="AP6" i="1"/>
  <c r="W4" i="1"/>
  <c r="AK7" i="1"/>
  <c r="AA4" i="1"/>
  <c r="W2" i="1"/>
  <c r="Z9" i="1"/>
  <c r="AB7" i="1"/>
  <c r="AP17" i="1"/>
  <c r="Z5" i="1"/>
  <c r="AA5" i="1"/>
  <c r="Y4" i="1"/>
  <c r="AM9" i="1"/>
  <c r="Y3" i="1"/>
  <c r="Y2" i="1"/>
  <c r="AA2" i="1"/>
  <c r="AO4" i="1"/>
  <c r="Z2" i="1"/>
  <c r="AO27" i="1"/>
  <c r="AO25" i="1"/>
  <c r="AO26" i="1"/>
  <c r="AO28" i="1"/>
  <c r="AB2" i="1"/>
  <c r="V9" i="1"/>
  <c r="AB6" i="1"/>
  <c r="AA6" i="1"/>
  <c r="W5" i="1"/>
  <c r="AA7" i="1"/>
  <c r="AO17" i="1"/>
  <c r="V6" i="1"/>
  <c r="AJ8" i="1"/>
  <c r="AJ7" i="1"/>
  <c r="W10" i="1"/>
  <c r="AL20" i="1"/>
  <c r="AL21" i="1"/>
  <c r="AL24" i="1"/>
  <c r="AL23" i="1"/>
  <c r="X3" i="1"/>
  <c r="AB4" i="1"/>
  <c r="V3" i="1"/>
  <c r="U2" i="1"/>
  <c r="U3" i="1"/>
  <c r="U6" i="1"/>
  <c r="W9" i="1"/>
  <c r="V7" i="1"/>
  <c r="AJ17" i="1"/>
  <c r="Z6" i="1"/>
  <c r="AN14" i="1"/>
  <c r="U10" i="1"/>
  <c r="X10" i="1"/>
  <c r="Y9" i="1"/>
  <c r="Y6" i="1"/>
  <c r="V5" i="1"/>
  <c r="AA3" i="1"/>
  <c r="X4" i="1"/>
  <c r="AL9" i="1"/>
  <c r="Z4" i="1"/>
  <c r="X2" i="1"/>
  <c r="AB9" i="1"/>
  <c r="AA9" i="1"/>
  <c r="W6" i="1"/>
  <c r="AK14" i="1"/>
  <c r="V10" i="1"/>
  <c r="AP25" i="1"/>
  <c r="Y5" i="1"/>
  <c r="AB5" i="1"/>
  <c r="W3" i="1"/>
  <c r="U4" i="1"/>
  <c r="Z3" i="1"/>
  <c r="U9" i="1"/>
  <c r="AN5" i="1"/>
  <c r="AN6" i="1"/>
  <c r="AJ26" i="1"/>
  <c r="AJ25" i="1"/>
  <c r="AJ28" i="1"/>
  <c r="AJ27" i="1"/>
  <c r="AJ12" i="1"/>
  <c r="AJ11" i="1"/>
  <c r="AJ13" i="1"/>
  <c r="AJ10" i="1"/>
  <c r="AM11" i="1"/>
  <c r="AM10" i="1"/>
  <c r="AK15" i="1"/>
  <c r="AK16" i="1"/>
  <c r="AN8" i="1"/>
  <c r="AM14" i="1"/>
  <c r="AN15" i="1"/>
  <c r="AN16" i="1"/>
  <c r="AM2" i="1"/>
  <c r="AN22" i="1"/>
  <c r="AN21" i="1"/>
  <c r="AK5" i="1"/>
  <c r="AK6" i="1"/>
  <c r="AP24" i="1"/>
  <c r="AP21" i="1"/>
  <c r="AP20" i="1"/>
  <c r="AP23" i="1"/>
  <c r="AP22" i="1"/>
  <c r="AO5" i="1"/>
  <c r="AO6" i="1"/>
  <c r="AL25" i="1"/>
  <c r="AL27" i="1"/>
  <c r="AL28" i="1"/>
  <c r="AL26" i="1"/>
  <c r="AK24" i="1"/>
  <c r="AK20" i="1"/>
  <c r="AK21" i="1"/>
  <c r="AK22" i="1"/>
  <c r="AK23" i="1"/>
  <c r="AO14" i="1"/>
  <c r="AO16" i="1"/>
  <c r="AO15" i="1"/>
  <c r="AJ24" i="1"/>
  <c r="AJ20" i="1"/>
  <c r="AN2" i="1"/>
  <c r="AN4" i="1"/>
  <c r="AN3" i="1"/>
  <c r="AN11" i="1"/>
  <c r="AN10" i="1"/>
  <c r="AN13" i="1"/>
  <c r="AN12" i="1"/>
  <c r="AK9" i="1"/>
  <c r="AK8" i="1"/>
  <c r="AP10" i="1"/>
  <c r="AP13" i="1"/>
  <c r="AP11" i="1"/>
  <c r="AP12" i="1"/>
  <c r="AL4" i="1"/>
  <c r="AL3" i="1"/>
  <c r="AL2" i="1"/>
  <c r="AP9" i="1"/>
  <c r="AP7" i="1"/>
  <c r="AP8" i="1"/>
  <c r="AP14" i="1"/>
  <c r="AO2" i="1"/>
  <c r="AO3" i="1"/>
  <c r="AL5" i="1"/>
  <c r="AL6" i="1"/>
  <c r="AJ15" i="1"/>
  <c r="AJ16" i="1"/>
  <c r="AJ14" i="1"/>
  <c r="AM7" i="1"/>
  <c r="AM8" i="1"/>
  <c r="AO21" i="1"/>
  <c r="AO22" i="1"/>
  <c r="AL8" i="1"/>
  <c r="AL7" i="1"/>
  <c r="AM21" i="1"/>
  <c r="AM23" i="1"/>
  <c r="AK11" i="1"/>
  <c r="AK10" i="1"/>
  <c r="AK13" i="1"/>
  <c r="AK12" i="1"/>
  <c r="AM5" i="1"/>
  <c r="AM6" i="1"/>
  <c r="AO11" i="1"/>
  <c r="AO10" i="1"/>
  <c r="AK3" i="1"/>
  <c r="AK4" i="1"/>
  <c r="AK2" i="1"/>
  <c r="AO9" i="1"/>
  <c r="AO8" i="1"/>
  <c r="AO7" i="1"/>
  <c r="EI16" i="1"/>
  <c r="EJ22" i="1"/>
  <c r="D21" i="2"/>
  <c r="G21" i="2"/>
  <c r="EI22" i="1"/>
  <c r="EJ9" i="1"/>
  <c r="D8" i="2"/>
  <c r="G8" i="2"/>
  <c r="EJ16" i="1"/>
  <c r="D15" i="2"/>
  <c r="G15" i="2"/>
  <c r="EJ26" i="1"/>
  <c r="D25" i="2"/>
  <c r="G25" i="2"/>
  <c r="C21" i="2"/>
  <c r="F21" i="2"/>
  <c r="EK16" i="1"/>
  <c r="E15" i="2"/>
  <c r="H15" i="2"/>
  <c r="EJ11" i="1"/>
  <c r="D10" i="2"/>
  <c r="G10" i="2"/>
  <c r="C15" i="2"/>
  <c r="F15" i="2"/>
  <c r="EI13" i="1"/>
  <c r="C12" i="2"/>
  <c r="F12" i="2"/>
  <c r="EI11" i="1"/>
  <c r="C10" i="2"/>
  <c r="F10" i="2"/>
  <c r="EI26" i="1"/>
  <c r="C25" i="2"/>
  <c r="F25" i="2"/>
  <c r="AK26" i="1"/>
  <c r="AK28" i="1"/>
  <c r="AK25" i="1"/>
  <c r="AK27" i="1"/>
  <c r="EJ13" i="1"/>
  <c r="D12" i="2"/>
  <c r="G12" i="2"/>
  <c r="EI9" i="1"/>
  <c r="C8" i="2"/>
  <c r="F8" i="2"/>
  <c r="AJ5" i="1"/>
  <c r="AJ6" i="1"/>
  <c r="EK12" i="1"/>
  <c r="E11" i="2"/>
  <c r="H11" i="2"/>
  <c r="EJ12" i="1"/>
  <c r="D11" i="2"/>
  <c r="G11" i="2"/>
  <c r="EI17" i="1"/>
  <c r="C16" i="2"/>
  <c r="F16" i="2"/>
  <c r="AP2" i="1"/>
  <c r="AP4" i="1"/>
  <c r="AP3" i="1"/>
  <c r="EK10" i="1"/>
  <c r="E9" i="2"/>
  <c r="H9" i="2"/>
  <c r="AP26" i="1"/>
  <c r="AP27" i="1"/>
  <c r="AP28" i="1"/>
  <c r="AL12" i="1"/>
  <c r="AL11" i="1"/>
  <c r="AL13" i="1"/>
  <c r="EI14" i="1"/>
  <c r="C13" i="2"/>
  <c r="F13" i="2"/>
  <c r="EI10" i="1"/>
  <c r="C9" i="2"/>
  <c r="F9" i="2"/>
  <c r="EJ10" i="1"/>
  <c r="D9" i="2"/>
  <c r="G9" i="2"/>
  <c r="AO13" i="1"/>
  <c r="AO12" i="1"/>
  <c r="AN19" i="1"/>
  <c r="AN18" i="1"/>
  <c r="AN26" i="1"/>
  <c r="AN27" i="1"/>
  <c r="AN25" i="1"/>
  <c r="AP15" i="1"/>
  <c r="AP16" i="1"/>
  <c r="AJ2" i="1"/>
  <c r="AJ4" i="1"/>
  <c r="AL18" i="1"/>
  <c r="AL19" i="1"/>
  <c r="R6" i="1"/>
  <c r="R8" i="1"/>
  <c r="AJ3" i="1"/>
  <c r="AP18" i="1"/>
  <c r="AP19" i="1"/>
  <c r="AN9" i="1"/>
  <c r="AN7" i="1"/>
  <c r="AM16" i="1"/>
  <c r="AM15" i="1"/>
  <c r="EJ21" i="1"/>
  <c r="D20" i="2"/>
  <c r="G20" i="2"/>
  <c r="AO19" i="1"/>
  <c r="AM12" i="1"/>
  <c r="AM13" i="1"/>
  <c r="AO24" i="1"/>
  <c r="AO23" i="1"/>
  <c r="AO20" i="1"/>
  <c r="AM20" i="1"/>
  <c r="AM22" i="1"/>
  <c r="AM24" i="1"/>
  <c r="AJ22" i="1"/>
  <c r="AJ21" i="1"/>
  <c r="AJ23" i="1"/>
  <c r="AM3" i="1"/>
  <c r="AM4" i="1"/>
  <c r="AN23" i="1"/>
  <c r="AN24" i="1"/>
  <c r="AN20" i="1"/>
  <c r="AJ18" i="1"/>
  <c r="EI19" i="1"/>
  <c r="C18" i="2"/>
  <c r="F18" i="2"/>
  <c r="EJ18" i="1"/>
  <c r="D17" i="2"/>
  <c r="G17" i="2"/>
  <c r="EJ19" i="1"/>
  <c r="D18" i="2"/>
  <c r="G18" i="2"/>
  <c r="EI18" i="1"/>
  <c r="C17" i="2"/>
  <c r="F17" i="2"/>
  <c r="EJ28" i="1"/>
  <c r="D27" i="2"/>
  <c r="G27" i="2"/>
  <c r="EI21" i="1"/>
  <c r="C20" i="2"/>
  <c r="F20" i="2"/>
  <c r="EI15" i="1"/>
  <c r="C14" i="2"/>
  <c r="F14" i="2"/>
  <c r="EJ15" i="1"/>
  <c r="D14" i="2"/>
  <c r="G14" i="2"/>
  <c r="EI12" i="1"/>
  <c r="C11" i="2"/>
  <c r="F11" i="2"/>
  <c r="EJ29" i="1"/>
  <c r="D28" i="2"/>
  <c r="G28" i="2"/>
  <c r="EK19" i="1"/>
  <c r="E18" i="2"/>
  <c r="H18" i="2"/>
  <c r="EJ14" i="1"/>
  <c r="D13" i="2"/>
  <c r="G13" i="2"/>
  <c r="EJ17" i="1"/>
  <c r="D16" i="2"/>
  <c r="G16" i="2"/>
  <c r="EI8" i="1"/>
  <c r="C7" i="2"/>
  <c r="F7" i="2"/>
  <c r="EJ20" i="1"/>
  <c r="D19" i="2"/>
  <c r="G19" i="2"/>
  <c r="AH5" i="2"/>
  <c r="AB5" i="2"/>
  <c r="AE4" i="2"/>
  <c r="P5" i="2"/>
  <c r="AI4" i="2"/>
  <c r="X3" i="2"/>
  <c r="W3" i="2"/>
  <c r="AE3" i="2"/>
  <c r="Q3" i="2"/>
  <c r="O4" i="2"/>
  <c r="AK4" i="2"/>
  <c r="V4" i="2"/>
  <c r="Y4" i="2"/>
  <c r="EK30" i="1"/>
  <c r="E29" i="2"/>
  <c r="H29" i="2"/>
  <c r="EI7" i="1"/>
  <c r="C6" i="2"/>
  <c r="F6" i="2"/>
  <c r="EJ5" i="1"/>
  <c r="D4" i="2"/>
  <c r="G4" i="2"/>
  <c r="AN4" i="2"/>
  <c r="Y3" i="2"/>
  <c r="Y9" i="2"/>
  <c r="W5" i="2"/>
  <c r="AM3" i="2"/>
  <c r="AC3" i="2"/>
  <c r="S5" i="2"/>
  <c r="V3" i="2"/>
  <c r="AL4" i="2"/>
  <c r="AL10" i="2"/>
  <c r="V5" i="2"/>
  <c r="EJ4" i="1"/>
  <c r="D3" i="2"/>
  <c r="G3" i="2"/>
  <c r="L4" i="2"/>
  <c r="L10" i="2"/>
  <c r="EJ23" i="1"/>
  <c r="D22" i="2"/>
  <c r="G22" i="2"/>
  <c r="EI23" i="1"/>
  <c r="C22" i="2"/>
  <c r="F22" i="2"/>
  <c r="EK7" i="1"/>
  <c r="E6" i="2"/>
  <c r="H6" i="2"/>
  <c r="EI29" i="1"/>
  <c r="C28" i="2"/>
  <c r="F28" i="2"/>
  <c r="EI20" i="1"/>
  <c r="C19" i="2"/>
  <c r="F19" i="2"/>
  <c r="EK28" i="1"/>
  <c r="E27" i="2"/>
  <c r="H27" i="2"/>
  <c r="Q5" i="2"/>
  <c r="AE5" i="2"/>
  <c r="AF5" i="2"/>
  <c r="AC5" i="2"/>
  <c r="AI5" i="2"/>
  <c r="AI11" i="2"/>
  <c r="X5" i="2"/>
  <c r="X11" i="2"/>
  <c r="AB4" i="2"/>
  <c r="S4" i="2"/>
  <c r="AD3" i="2"/>
  <c r="AD9" i="2"/>
  <c r="S3" i="2"/>
  <c r="N5" i="2"/>
  <c r="R3" i="2"/>
  <c r="R9" i="2"/>
  <c r="R5" i="2"/>
  <c r="R11" i="2"/>
  <c r="AC4" i="2"/>
  <c r="AJ5" i="2"/>
  <c r="AO3" i="2"/>
  <c r="X4" i="2"/>
  <c r="AF3" i="2"/>
  <c r="AJ4" i="2"/>
  <c r="AJ10" i="2"/>
  <c r="AH3" i="2"/>
  <c r="W4" i="2"/>
  <c r="W10" i="2"/>
  <c r="M4" i="2"/>
  <c r="M10" i="2"/>
  <c r="EJ30" i="1"/>
  <c r="D29" i="2"/>
  <c r="G29" i="2"/>
  <c r="EK17" i="1"/>
  <c r="E16" i="2"/>
  <c r="H16" i="2"/>
  <c r="EI6" i="1"/>
  <c r="C5" i="2"/>
  <c r="F5" i="2"/>
  <c r="EJ25" i="1"/>
  <c r="D24" i="2"/>
  <c r="G24" i="2"/>
  <c r="EK27" i="1"/>
  <c r="E26" i="2"/>
  <c r="H26" i="2"/>
  <c r="EJ27" i="1"/>
  <c r="D26" i="2"/>
  <c r="G26" i="2"/>
  <c r="EK8" i="1"/>
  <c r="E7" i="2"/>
  <c r="H7" i="2"/>
  <c r="EK18" i="1"/>
  <c r="E17" i="2"/>
  <c r="H17" i="2"/>
  <c r="EK15" i="1"/>
  <c r="E14" i="2"/>
  <c r="H14" i="2"/>
  <c r="EJ24" i="1"/>
  <c r="D23" i="2"/>
  <c r="G23" i="2"/>
  <c r="EK24" i="1"/>
  <c r="E23" i="2"/>
  <c r="H23" i="2"/>
  <c r="U5" i="2"/>
  <c r="AK5" i="2"/>
  <c r="AK11" i="2"/>
  <c r="AN5" i="2"/>
  <c r="AL5" i="2"/>
  <c r="AL11" i="2"/>
  <c r="M5" i="2"/>
  <c r="AD5" i="2"/>
  <c r="U4" i="2"/>
  <c r="L5" i="2"/>
  <c r="L11" i="2"/>
  <c r="EK4" i="1"/>
  <c r="E3" i="2"/>
  <c r="H3" i="2"/>
  <c r="R4" i="2"/>
  <c r="N4" i="2"/>
  <c r="N10" i="2"/>
  <c r="AA3" i="2"/>
  <c r="Y5" i="2"/>
  <c r="Y11" i="2"/>
  <c r="AK3" i="2"/>
  <c r="AL3" i="2"/>
  <c r="AL9" i="2"/>
  <c r="AD4" i="2"/>
  <c r="AD10" i="2"/>
  <c r="AI3" i="2"/>
  <c r="AI9" i="2"/>
  <c r="AF4" i="2"/>
  <c r="AF10" i="2"/>
  <c r="AM4" i="2"/>
  <c r="AM10" i="2"/>
  <c r="AG4" i="2"/>
  <c r="AA4" i="2"/>
  <c r="T3" i="2"/>
  <c r="T9" i="2"/>
  <c r="AG3" i="2"/>
  <c r="EK21" i="1"/>
  <c r="E20" i="2"/>
  <c r="H20" i="2"/>
  <c r="EK23" i="1"/>
  <c r="E22" i="2"/>
  <c r="H22" i="2"/>
  <c r="EI30" i="1"/>
  <c r="C29" i="2"/>
  <c r="F29" i="2"/>
  <c r="EJ7" i="1"/>
  <c r="D6" i="2"/>
  <c r="G6" i="2"/>
  <c r="EK14" i="1"/>
  <c r="E13" i="2"/>
  <c r="H13" i="2"/>
  <c r="EK6" i="1"/>
  <c r="E5" i="2"/>
  <c r="H5" i="2"/>
  <c r="EK11" i="1"/>
  <c r="E10" i="2"/>
  <c r="H10" i="2"/>
  <c r="EK22" i="1"/>
  <c r="E21" i="2"/>
  <c r="H21" i="2"/>
  <c r="EK25" i="1"/>
  <c r="E24" i="2"/>
  <c r="H24" i="2"/>
  <c r="EI25" i="1"/>
  <c r="C24" i="2"/>
  <c r="F24" i="2"/>
  <c r="EI27" i="1"/>
  <c r="C26" i="2"/>
  <c r="F26" i="2"/>
  <c r="EJ8" i="1"/>
  <c r="D7" i="2"/>
  <c r="G7" i="2"/>
  <c r="EK13" i="1"/>
  <c r="E12" i="2"/>
  <c r="H12" i="2"/>
  <c r="EI5" i="1"/>
  <c r="C4" i="2"/>
  <c r="F4" i="2"/>
  <c r="EK5" i="1"/>
  <c r="E4" i="2"/>
  <c r="H4" i="2"/>
  <c r="EK9" i="1"/>
  <c r="E8" i="2"/>
  <c r="H8" i="2"/>
  <c r="EK29" i="1"/>
  <c r="E28" i="2"/>
  <c r="H28" i="2"/>
  <c r="EK26" i="1"/>
  <c r="E25" i="2"/>
  <c r="H25" i="2"/>
  <c r="EI24" i="1"/>
  <c r="C23" i="2"/>
  <c r="F23" i="2"/>
  <c r="EK20" i="1"/>
  <c r="E19" i="2"/>
  <c r="H19" i="2"/>
  <c r="EI28" i="1"/>
  <c r="C27" i="2"/>
  <c r="F27" i="2"/>
  <c r="Z5" i="2"/>
  <c r="Z11" i="2"/>
  <c r="AA5" i="2"/>
  <c r="AM5" i="2"/>
  <c r="AO5" i="2"/>
  <c r="AO11" i="2"/>
  <c r="P3" i="2"/>
  <c r="T5" i="2"/>
  <c r="Z4" i="2"/>
  <c r="U3" i="2"/>
  <c r="O3" i="2"/>
  <c r="Z3" i="2"/>
  <c r="Z9" i="2"/>
  <c r="AG5" i="2"/>
  <c r="EI4" i="1"/>
  <c r="C3" i="2"/>
  <c r="F3" i="2"/>
  <c r="L3" i="2"/>
  <c r="L9" i="2"/>
  <c r="AH4" i="2"/>
  <c r="AO4" i="2"/>
  <c r="AO10" i="2"/>
  <c r="O5" i="2"/>
  <c r="O11" i="2"/>
  <c r="T4" i="2"/>
  <c r="AB3" i="2"/>
  <c r="AB9" i="2"/>
  <c r="M3" i="2"/>
  <c r="Q4" i="2"/>
  <c r="AN3" i="2"/>
  <c r="AN9" i="2"/>
  <c r="AJ3" i="2"/>
  <c r="AJ9" i="2"/>
  <c r="N3" i="2"/>
  <c r="N9" i="2"/>
  <c r="P4" i="2"/>
  <c r="P10" i="2"/>
  <c r="EJ6" i="1"/>
  <c r="D5" i="2"/>
  <c r="G5" i="2"/>
  <c r="T11" i="2"/>
  <c r="AD11" i="2"/>
  <c r="AJ11" i="2"/>
  <c r="Q11" i="2"/>
  <c r="AG11" i="2"/>
  <c r="AC11" i="2"/>
  <c r="M11" i="2"/>
  <c r="AG10" i="2"/>
  <c r="Z10" i="2"/>
  <c r="AH10" i="2"/>
  <c r="T10" i="2"/>
  <c r="AC10" i="2"/>
  <c r="U9" i="2"/>
  <c r="AG9" i="2"/>
  <c r="AF9" i="2"/>
  <c r="M9" i="2"/>
  <c r="AM11" i="2"/>
  <c r="Q10" i="2"/>
  <c r="AA9" i="2"/>
  <c r="X10" i="2"/>
  <c r="S11" i="2"/>
  <c r="O10" i="2"/>
  <c r="X9" i="2"/>
  <c r="AB11" i="2"/>
  <c r="U10" i="2"/>
  <c r="AN11" i="2"/>
  <c r="AH9" i="2"/>
  <c r="AO9" i="2"/>
  <c r="S10" i="2"/>
  <c r="V11" i="2"/>
  <c r="AC9" i="2"/>
  <c r="AN10" i="2"/>
  <c r="Y10" i="2"/>
  <c r="Q9" i="2"/>
  <c r="AI10" i="2"/>
  <c r="AH11" i="2"/>
  <c r="AA11" i="2"/>
  <c r="AK9" i="2"/>
  <c r="R10" i="2"/>
  <c r="N11" i="2"/>
  <c r="AB10" i="2"/>
  <c r="AF11" i="2"/>
  <c r="AM9" i="2"/>
  <c r="V10" i="2"/>
  <c r="AE9" i="2"/>
  <c r="P11" i="2"/>
  <c r="O9" i="2"/>
  <c r="P9" i="2"/>
  <c r="AA10" i="2"/>
  <c r="U11" i="2"/>
  <c r="S9" i="2"/>
  <c r="AE11" i="2"/>
  <c r="V9" i="2"/>
  <c r="W11" i="2"/>
  <c r="AK10" i="2"/>
  <c r="W9" i="2"/>
  <c r="AE10" i="2"/>
  <c r="U17" i="2"/>
  <c r="AO17" i="2"/>
  <c r="AL16" i="2"/>
  <c r="AE16" i="2"/>
  <c r="M16" i="2"/>
  <c r="AI15" i="2"/>
  <c r="M15" i="2"/>
  <c r="V15" i="2"/>
  <c r="AK16" i="2"/>
  <c r="AE17" i="2"/>
  <c r="AF15" i="2"/>
  <c r="Y17" i="2"/>
  <c r="P15" i="2"/>
  <c r="P17" i="2"/>
  <c r="AJ17" i="2"/>
  <c r="R16" i="2"/>
  <c r="AA17" i="2"/>
  <c r="AB15" i="2"/>
  <c r="Q15" i="2"/>
  <c r="V17" i="2"/>
  <c r="AO15" i="2"/>
  <c r="N16" i="2"/>
  <c r="AM17" i="2"/>
  <c r="O16" i="2"/>
  <c r="AI17" i="2"/>
  <c r="W16" i="2"/>
  <c r="AD16" i="2"/>
  <c r="O17" i="2"/>
  <c r="W17" i="2"/>
  <c r="X17" i="2"/>
  <c r="O15" i="2"/>
  <c r="AE15" i="2"/>
  <c r="AF17" i="2"/>
  <c r="AJ16" i="2"/>
  <c r="AK15" i="2"/>
  <c r="T17" i="2"/>
  <c r="AJ15" i="2"/>
  <c r="Y16" i="2"/>
  <c r="AC17" i="2"/>
  <c r="AH15" i="2"/>
  <c r="AL15" i="2"/>
  <c r="Z16" i="2"/>
  <c r="N15" i="2"/>
  <c r="Y15" i="2"/>
  <c r="AD15" i="2"/>
  <c r="AL17" i="2"/>
  <c r="AG16" i="2"/>
  <c r="Q16" i="2"/>
  <c r="S15" i="2"/>
  <c r="AA16" i="2"/>
  <c r="L15" i="2"/>
  <c r="V16" i="2"/>
  <c r="AB16" i="2"/>
  <c r="AK17" i="2"/>
  <c r="AF16" i="2"/>
  <c r="Z15" i="2"/>
  <c r="AH17" i="2"/>
  <c r="AN16" i="2"/>
  <c r="S16" i="2"/>
  <c r="AN17" i="2"/>
  <c r="AM16" i="2"/>
  <c r="AG17" i="2"/>
  <c r="AB17" i="2"/>
  <c r="S17" i="2"/>
  <c r="R17" i="2"/>
  <c r="L17" i="2"/>
  <c r="P16" i="2"/>
  <c r="W15" i="2"/>
  <c r="L16" i="2"/>
  <c r="AC16" i="2"/>
  <c r="M17" i="2"/>
  <c r="Z17" i="2"/>
  <c r="T16" i="2"/>
  <c r="AM15" i="2"/>
  <c r="N17" i="2"/>
  <c r="AD17" i="2"/>
  <c r="T15" i="2"/>
  <c r="AH16" i="2"/>
  <c r="AI16" i="2"/>
  <c r="AC15" i="2"/>
  <c r="R15" i="2"/>
  <c r="U16" i="2"/>
  <c r="AG15" i="2"/>
  <c r="AO16" i="2"/>
  <c r="X15" i="2"/>
  <c r="Q17" i="2"/>
  <c r="X16" i="2"/>
  <c r="AA15" i="2"/>
  <c r="U15" i="2"/>
  <c r="AN15" i="2"/>
</calcChain>
</file>

<file path=xl/comments1.xml><?xml version="1.0" encoding="utf-8"?>
<comments xmlns="http://schemas.openxmlformats.org/spreadsheetml/2006/main">
  <authors>
    <author>Icaro Sampaio</author>
  </authors>
  <commentList>
    <comment ref="N88" authorId="0">
      <text>
        <r>
          <rPr>
            <sz val="9"/>
            <color indexed="81"/>
            <rFont val="Tahoma"/>
            <family val="2"/>
          </rPr>
          <t>Realeza 1,3 km</t>
        </r>
      </text>
    </comment>
  </commentList>
</comments>
</file>

<file path=xl/sharedStrings.xml><?xml version="1.0" encoding="utf-8"?>
<sst xmlns="http://schemas.openxmlformats.org/spreadsheetml/2006/main" count="546" uniqueCount="104">
  <si>
    <t>Trecho Urbano</t>
  </si>
  <si>
    <t>Via local</t>
  </si>
  <si>
    <t>ext</t>
  </si>
  <si>
    <t>terreno</t>
  </si>
  <si>
    <t>Aux</t>
  </si>
  <si>
    <t>Último Ano</t>
  </si>
  <si>
    <t>PNV</t>
  </si>
  <si>
    <t>Subtrecho</t>
  </si>
  <si>
    <t>Ext Plano</t>
  </si>
  <si>
    <t>Ext Ondulado</t>
  </si>
  <si>
    <t>Ext Montanhoso</t>
  </si>
  <si>
    <t>Terreno Plano</t>
  </si>
  <si>
    <t>Terreno Ondulado</t>
  </si>
  <si>
    <t>Terreno Montanhoso</t>
  </si>
  <si>
    <t>A</t>
  </si>
  <si>
    <t>Sim</t>
  </si>
  <si>
    <t>262BES0070</t>
  </si>
  <si>
    <t>262BES0070A</t>
  </si>
  <si>
    <t>B</t>
  </si>
  <si>
    <t>262BES0090A</t>
  </si>
  <si>
    <t>Ext</t>
  </si>
  <si>
    <t>Total Plano</t>
  </si>
  <si>
    <t>Total Ondulado</t>
  </si>
  <si>
    <t>Total Montanhoso</t>
  </si>
  <si>
    <t>C</t>
  </si>
  <si>
    <t>262BES0100A</t>
  </si>
  <si>
    <t>D</t>
  </si>
  <si>
    <t>262BES0110B</t>
  </si>
  <si>
    <t>262BES0090</t>
  </si>
  <si>
    <t>E</t>
  </si>
  <si>
    <t>262BES0130B</t>
  </si>
  <si>
    <t>262BES0100</t>
  </si>
  <si>
    <t>F</t>
  </si>
  <si>
    <t>262BES0150C</t>
  </si>
  <si>
    <t>262BES0110</t>
  </si>
  <si>
    <t>G</t>
  </si>
  <si>
    <t>262BES0155C</t>
  </si>
  <si>
    <t>262BES0130</t>
  </si>
  <si>
    <t>H</t>
  </si>
  <si>
    <t>262BES0170C</t>
  </si>
  <si>
    <t>262BES0150</t>
  </si>
  <si>
    <t>I</t>
  </si>
  <si>
    <t>262BES0190D</t>
  </si>
  <si>
    <t>262BES0155</t>
  </si>
  <si>
    <t>262BES0195D</t>
  </si>
  <si>
    <t>262BES0170</t>
  </si>
  <si>
    <t>262BES0200D</t>
  </si>
  <si>
    <t>262BES0190</t>
  </si>
  <si>
    <t>262BES0205D</t>
  </si>
  <si>
    <t>262BES0195</t>
  </si>
  <si>
    <t>262BES0210E</t>
  </si>
  <si>
    <t>262BES0200</t>
  </si>
  <si>
    <t>262BMG0230E</t>
  </si>
  <si>
    <t>262BES0205</t>
  </si>
  <si>
    <t>262BMG0240E</t>
  </si>
  <si>
    <t>262BES0210</t>
  </si>
  <si>
    <t>262BMG0250F</t>
  </si>
  <si>
    <t>262BMG0230</t>
  </si>
  <si>
    <t>262BMG0270G</t>
  </si>
  <si>
    <t>262BMG0240</t>
  </si>
  <si>
    <t>262BMG0290G</t>
  </si>
  <si>
    <t>262BMG0250</t>
  </si>
  <si>
    <t>262BMG0295H</t>
  </si>
  <si>
    <t>262BMG0270</t>
  </si>
  <si>
    <t>262BMG0300H</t>
  </si>
  <si>
    <t>262BMG0290</t>
  </si>
  <si>
    <t>262BMG0310H</t>
  </si>
  <si>
    <t>262BMG0295</t>
  </si>
  <si>
    <t>262BMG0320H</t>
  </si>
  <si>
    <t>262BMG0300</t>
  </si>
  <si>
    <t>262BMG0330H</t>
  </si>
  <si>
    <t>262BMG0310</t>
  </si>
  <si>
    <t>262BMG0350I</t>
  </si>
  <si>
    <t>262BMG0320</t>
  </si>
  <si>
    <t>262BMG0370I</t>
  </si>
  <si>
    <t>262BMG0330</t>
  </si>
  <si>
    <t>262BMG0390I</t>
  </si>
  <si>
    <t>262BMG0350</t>
  </si>
  <si>
    <t>262BMG0393I</t>
  </si>
  <si>
    <t>262BMG0370</t>
  </si>
  <si>
    <t>262BMG0390</t>
  </si>
  <si>
    <t>262BMG0393</t>
  </si>
  <si>
    <t>Manhuaçu</t>
  </si>
  <si>
    <t>Contorno</t>
  </si>
  <si>
    <t>Plano</t>
  </si>
  <si>
    <t>Ondulado</t>
  </si>
  <si>
    <t>Montanhoso</t>
  </si>
  <si>
    <t>Ano de Gatilho</t>
  </si>
  <si>
    <t>Ext PNV</t>
  </si>
  <si>
    <t>% Plano</t>
  </si>
  <si>
    <t>% Ondulado</t>
  </si>
  <si>
    <t>% Montanhoso</t>
  </si>
  <si>
    <t>4.2.1</t>
  </si>
  <si>
    <t>4.2.2</t>
  </si>
  <si>
    <t>4.2.3</t>
  </si>
  <si>
    <t>Divisão 40/60</t>
  </si>
  <si>
    <t>Cronograma</t>
  </si>
  <si>
    <t>ondulado</t>
  </si>
  <si>
    <t/>
  </si>
  <si>
    <t>montanhoso</t>
  </si>
  <si>
    <t>Est</t>
  </si>
  <si>
    <t>% Urbano</t>
  </si>
  <si>
    <t>ES</t>
  </si>
  <si>
    <t>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</si>
</sst>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&quot;R$ &quot;* #,##0.00_);_(&quot;R$ &quot;* \(#,##0.00\);_(&quot;R$ &quot;* &quot;-&quot;??_);_(@_)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2" xfId="0" applyBorder="1"/>
    <xf numFmtId="0" fontId="3" fillId="2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2" borderId="2" xfId="0" applyFont="1" applyFill="1" applyBorder="1"/>
    <xf numFmtId="0" fontId="0" fillId="0" borderId="0" xfId="0" applyAlignment="1">
      <alignment horizontal="right"/>
    </xf>
    <xf numFmtId="0" fontId="0" fillId="2" borderId="0" xfId="0" applyFill="1"/>
    <xf numFmtId="0" fontId="2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6" xfId="0" applyFont="1" applyFill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0" xfId="0" applyNumberFormat="1"/>
    <xf numFmtId="0" fontId="2" fillId="3" borderId="0" xfId="0" applyFont="1" applyFill="1"/>
    <xf numFmtId="9" fontId="0" fillId="0" borderId="0" xfId="1" applyFont="1"/>
    <xf numFmtId="0" fontId="0" fillId="0" borderId="2" xfId="0" applyBorder="1" applyAlignment="1">
      <alignment horizontal="right"/>
    </xf>
    <xf numFmtId="0" fontId="0" fillId="2" borderId="1" xfId="0" applyFill="1" applyBorder="1"/>
    <xf numFmtId="0" fontId="0" fillId="2" borderId="9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0" xfId="0" applyBorder="1"/>
    <xf numFmtId="0" fontId="2" fillId="2" borderId="11" xfId="0" applyFont="1" applyFill="1" applyBorder="1"/>
    <xf numFmtId="0" fontId="2" fillId="2" borderId="12" xfId="0" applyFont="1" applyFill="1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4" borderId="0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3" fillId="0" borderId="0" xfId="0" applyFont="1"/>
    <xf numFmtId="0" fontId="3" fillId="5" borderId="0" xfId="0" applyFont="1" applyFill="1"/>
    <xf numFmtId="0" fontId="4" fillId="5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 applyFill="1"/>
    <xf numFmtId="9" fontId="3" fillId="0" borderId="0" xfId="1" applyFont="1" applyFill="1"/>
    <xf numFmtId="164" fontId="3" fillId="0" borderId="0" xfId="0" applyNumberFormat="1" applyFont="1"/>
    <xf numFmtId="164" fontId="3" fillId="0" borderId="0" xfId="1" applyNumberFormat="1" applyFont="1"/>
    <xf numFmtId="9" fontId="3" fillId="0" borderId="0" xfId="1" applyFont="1"/>
    <xf numFmtId="0" fontId="2" fillId="0" borderId="0" xfId="0" applyFont="1" applyAlignment="1">
      <alignment horizontal="center"/>
    </xf>
    <xf numFmtId="0" fontId="0" fillId="6" borderId="0" xfId="0" applyFill="1" applyAlignment="1">
      <alignment horizontal="center"/>
    </xf>
    <xf numFmtId="166" fontId="0" fillId="0" borderId="0" xfId="1" applyNumberFormat="1" applyFont="1" applyAlignment="1">
      <alignment horizontal="center"/>
    </xf>
    <xf numFmtId="164" fontId="3" fillId="7" borderId="0" xfId="0" applyNumberFormat="1" applyFont="1" applyFill="1" applyBorder="1" applyAlignment="1">
      <alignment horizontal="center"/>
    </xf>
  </cellXfs>
  <cellStyles count="8">
    <cellStyle name="Comma 2" xfId="2"/>
    <cellStyle name="Currency 2" xfId="3"/>
    <cellStyle name="Normal" xfId="0" builtinId="0"/>
    <cellStyle name="Normal 2" xfId="4"/>
    <cellStyle name="Normal 2 2" xfId="5"/>
    <cellStyle name="Percent" xfId="1" builtinId="5"/>
    <cellStyle name="Percent 2" xfId="6"/>
    <cellStyle name="Percent 3" xfId="7"/>
  </cellStyles>
  <dxfs count="4"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.demarchi/z/07-alocacao/matriz%20de%20automoveis%20onibus%20e%20moto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c"/>
      <sheetName val="od"/>
      <sheetName val="pop"/>
      <sheetName val="PIB"/>
      <sheetName val="gera_mun"/>
      <sheetName val="gera_zona"/>
      <sheetName val="grav"/>
      <sheetName val="imped"/>
      <sheetName val="auto"/>
      <sheetName val="moto"/>
      <sheetName val="matriz"/>
      <sheetName val="matag"/>
      <sheetName val="arrumar"/>
      <sheetName val="contagem"/>
      <sheetName val="centro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I2">
            <v>1.0640149302753084</v>
          </cell>
          <cell r="Q2">
            <v>40</v>
          </cell>
        </row>
        <row r="3">
          <cell r="I3">
            <v>-5.1512218017817996E-2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EK613"/>
  <sheetViews>
    <sheetView topLeftCell="AD1" zoomScale="80" zoomScaleNormal="80" workbookViewId="0">
      <selection activeCell="AR1" sqref="AR1:AR1048576"/>
    </sheetView>
  </sheetViews>
  <sheetFormatPr defaultRowHeight="15" x14ac:dyDescent="0.25"/>
  <cols>
    <col min="10" max="10" width="15.5703125" bestFit="1" customWidth="1"/>
    <col min="11" max="11" width="12" customWidth="1"/>
    <col min="12" max="13" width="14.140625" customWidth="1"/>
    <col min="14" max="14" width="9.85546875" style="25" customWidth="1"/>
    <col min="15" max="15" width="11.5703125" style="25" bestFit="1" customWidth="1"/>
    <col min="16" max="16" width="13.42578125" style="25" bestFit="1" customWidth="1"/>
    <col min="17" max="17" width="9.140625" style="25"/>
    <col min="18" max="18" width="13.5703125" customWidth="1"/>
    <col min="29" max="29" width="7.7109375" customWidth="1"/>
    <col min="30" max="30" width="14.85546875" bestFit="1" customWidth="1"/>
    <col min="31" max="31" width="13.140625" bestFit="1" customWidth="1"/>
    <col min="32" max="32" width="10" bestFit="1" customWidth="1"/>
    <col min="33" max="33" width="9.42578125" bestFit="1" customWidth="1"/>
    <col min="34" max="34" width="13" bestFit="1" customWidth="1"/>
    <col min="35" max="35" width="15.7109375" bestFit="1" customWidth="1"/>
    <col min="45" max="45" width="13.5703125" bestFit="1" customWidth="1"/>
    <col min="46" max="75" width="7.5703125" customWidth="1"/>
    <col min="76" max="76" width="7" customWidth="1"/>
    <col min="77" max="137" width="7.28515625" customWidth="1"/>
    <col min="139" max="139" width="11" bestFit="1" customWidth="1"/>
    <col min="140" max="140" width="14.85546875" bestFit="1" customWidth="1"/>
    <col min="141" max="141" width="17.42578125" bestFit="1" customWidth="1"/>
  </cols>
  <sheetData>
    <row r="1" spans="1:141" ht="15.75" thickBot="1" x14ac:dyDescent="0.3">
      <c r="B1" s="1">
        <v>220</v>
      </c>
      <c r="C1" s="1">
        <v>230</v>
      </c>
      <c r="D1" s="1">
        <v>240</v>
      </c>
      <c r="E1" s="1">
        <v>250</v>
      </c>
      <c r="F1" s="1">
        <v>260</v>
      </c>
      <c r="G1" s="1">
        <v>270</v>
      </c>
      <c r="H1" s="1">
        <v>280</v>
      </c>
      <c r="I1" s="1">
        <v>290</v>
      </c>
      <c r="J1" s="1" t="s">
        <v>0</v>
      </c>
      <c r="K1" s="1" t="s">
        <v>1</v>
      </c>
      <c r="L1" s="1"/>
      <c r="M1" s="1"/>
      <c r="N1" s="2" t="s">
        <v>2</v>
      </c>
      <c r="O1" s="2" t="s">
        <v>3</v>
      </c>
      <c r="P1" s="2" t="s">
        <v>4</v>
      </c>
      <c r="Q1" s="2" t="s">
        <v>100</v>
      </c>
      <c r="R1" s="1" t="s">
        <v>5</v>
      </c>
      <c r="T1" s="4"/>
      <c r="U1" s="5">
        <v>220</v>
      </c>
      <c r="V1" s="5">
        <v>230</v>
      </c>
      <c r="W1" s="5">
        <v>240</v>
      </c>
      <c r="X1" s="5">
        <v>250</v>
      </c>
      <c r="Y1" s="5">
        <v>260</v>
      </c>
      <c r="Z1" s="5">
        <v>270</v>
      </c>
      <c r="AA1" s="5">
        <v>280</v>
      </c>
      <c r="AB1" s="5">
        <v>290</v>
      </c>
      <c r="AC1" s="6"/>
      <c r="AD1" s="7" t="s">
        <v>4</v>
      </c>
      <c r="AE1" s="7" t="s">
        <v>6</v>
      </c>
      <c r="AF1" s="7" t="s">
        <v>7</v>
      </c>
      <c r="AG1" s="7" t="s">
        <v>8</v>
      </c>
      <c r="AH1" s="7" t="s">
        <v>9</v>
      </c>
      <c r="AI1" s="7" t="s">
        <v>10</v>
      </c>
      <c r="AJ1" s="7">
        <v>230</v>
      </c>
      <c r="AK1" s="7">
        <v>240</v>
      </c>
      <c r="AL1" s="7">
        <v>250</v>
      </c>
      <c r="AM1" s="7">
        <v>260</v>
      </c>
      <c r="AN1" s="7">
        <v>270</v>
      </c>
      <c r="AO1" s="7">
        <v>280</v>
      </c>
      <c r="AP1" s="7">
        <v>290</v>
      </c>
      <c r="AQ1" s="8"/>
      <c r="AR1" s="9"/>
      <c r="AS1" s="10" t="s">
        <v>11</v>
      </c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2"/>
      <c r="BY1" s="13" t="s">
        <v>12</v>
      </c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2"/>
      <c r="DD1" s="13" t="s">
        <v>13</v>
      </c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2"/>
    </row>
    <row r="2" spans="1:141" x14ac:dyDescent="0.25">
      <c r="A2" s="14" t="s">
        <v>14</v>
      </c>
      <c r="B2" s="14">
        <v>2013</v>
      </c>
      <c r="C2" s="14">
        <v>2047</v>
      </c>
      <c r="D2" s="14">
        <v>9999</v>
      </c>
      <c r="E2" s="14">
        <v>9999</v>
      </c>
      <c r="F2" s="14">
        <v>9999</v>
      </c>
      <c r="G2" s="14">
        <v>9999</v>
      </c>
      <c r="H2" s="14">
        <v>9999</v>
      </c>
      <c r="I2" s="15">
        <v>9999</v>
      </c>
      <c r="J2" s="14" t="s">
        <v>15</v>
      </c>
      <c r="K2" s="14" t="s">
        <v>15</v>
      </c>
      <c r="L2" s="14">
        <v>635133</v>
      </c>
      <c r="M2" s="14" t="s">
        <v>16</v>
      </c>
      <c r="N2" s="16">
        <v>3.0587637250915005</v>
      </c>
      <c r="O2" s="3" t="s">
        <v>97</v>
      </c>
      <c r="P2" t="s">
        <v>17</v>
      </c>
      <c r="Q2" t="str">
        <f>MID(P2,5,2)</f>
        <v>ES</v>
      </c>
      <c r="R2" s="1">
        <v>2038</v>
      </c>
      <c r="T2" s="5" t="s">
        <v>14</v>
      </c>
      <c r="U2" s="17">
        <f>MIN(B2:B17)</f>
        <v>2013</v>
      </c>
      <c r="V2" s="17">
        <f>(MIN(C2:C17))</f>
        <v>2047</v>
      </c>
      <c r="W2" s="17">
        <f>(MIN(D2:D17))</f>
        <v>2059</v>
      </c>
      <c r="X2" s="17">
        <f>(MIN(E2:E17))</f>
        <v>9999</v>
      </c>
      <c r="Y2" s="17">
        <f>(MIN(F2:F17))</f>
        <v>9999</v>
      </c>
      <c r="Z2" s="17">
        <f t="shared" ref="Z2:AB2" si="0">(MIN(G2:G17))</f>
        <v>9999</v>
      </c>
      <c r="AA2" s="17">
        <f t="shared" si="0"/>
        <v>9999</v>
      </c>
      <c r="AB2" s="17">
        <f t="shared" si="0"/>
        <v>9999</v>
      </c>
      <c r="AC2" s="18"/>
      <c r="AD2" s="19" t="s">
        <v>17</v>
      </c>
      <c r="AE2" t="str">
        <f>MID(AD2,1,10)</f>
        <v>262BES0070</v>
      </c>
      <c r="AF2" t="str">
        <f>RIGHT(AD2,1)</f>
        <v>A</v>
      </c>
      <c r="AG2" s="20">
        <f>SUMIFS($N:$N,$O:$O,"plano",$P:$P,$AD2)/SUMIF(M:M,AE2,N:N)</f>
        <v>0</v>
      </c>
      <c r="AH2" s="20">
        <f>SUMIFS($N:$N,$O:$O,"ondulado",$P:$P,$AD2)/SUMIF(M:M,AE2,N:N)</f>
        <v>1</v>
      </c>
      <c r="AI2" s="20">
        <f>SUMIFS($N:$N,$O:$O,"montanhoso",$P:$P,$AD2)/SUMIF(M:M,AE2,N:N)</f>
        <v>0</v>
      </c>
      <c r="AJ2" s="21">
        <f t="shared" ref="AJ2:AP17" si="1">INDEX(V:V,MATCH($AF2,$T:$T,0))</f>
        <v>2047</v>
      </c>
      <c r="AK2" s="21">
        <f t="shared" si="1"/>
        <v>2059</v>
      </c>
      <c r="AL2" s="21">
        <f t="shared" si="1"/>
        <v>9999</v>
      </c>
      <c r="AM2" s="21">
        <f t="shared" si="1"/>
        <v>9999</v>
      </c>
      <c r="AN2" s="21">
        <f t="shared" si="1"/>
        <v>9999</v>
      </c>
      <c r="AO2" s="21">
        <f t="shared" si="1"/>
        <v>9999</v>
      </c>
      <c r="AP2" s="21">
        <f t="shared" si="1"/>
        <v>9999</v>
      </c>
      <c r="AQ2" s="8"/>
      <c r="AR2" s="22"/>
      <c r="AS2" s="23"/>
      <c r="AT2" s="7">
        <v>1</v>
      </c>
      <c r="AU2" s="7">
        <v>2</v>
      </c>
      <c r="AV2" s="7">
        <v>3</v>
      </c>
      <c r="AW2" s="7">
        <v>4</v>
      </c>
      <c r="AX2" s="7">
        <v>5</v>
      </c>
      <c r="AY2" s="7">
        <v>6</v>
      </c>
      <c r="AZ2" s="7">
        <v>7</v>
      </c>
      <c r="BA2" s="7">
        <v>8</v>
      </c>
      <c r="BB2" s="7">
        <v>9</v>
      </c>
      <c r="BC2" s="7">
        <v>10</v>
      </c>
      <c r="BD2" s="7">
        <v>11</v>
      </c>
      <c r="BE2" s="7">
        <v>12</v>
      </c>
      <c r="BF2" s="7">
        <v>13</v>
      </c>
      <c r="BG2" s="7">
        <v>14</v>
      </c>
      <c r="BH2" s="7">
        <v>15</v>
      </c>
      <c r="BI2" s="7">
        <v>16</v>
      </c>
      <c r="BJ2" s="7">
        <v>17</v>
      </c>
      <c r="BK2" s="7">
        <v>18</v>
      </c>
      <c r="BL2" s="7">
        <v>19</v>
      </c>
      <c r="BM2" s="7">
        <v>20</v>
      </c>
      <c r="BN2" s="7">
        <v>21</v>
      </c>
      <c r="BO2" s="7">
        <v>22</v>
      </c>
      <c r="BP2" s="7">
        <v>23</v>
      </c>
      <c r="BQ2" s="7">
        <v>24</v>
      </c>
      <c r="BR2" s="7">
        <v>25</v>
      </c>
      <c r="BS2" s="7"/>
      <c r="BT2" s="7"/>
      <c r="BU2" s="7"/>
      <c r="BV2" s="7"/>
      <c r="BW2" s="7"/>
      <c r="BY2" s="7">
        <v>1</v>
      </c>
      <c r="BZ2" s="7">
        <v>2</v>
      </c>
      <c r="CA2" s="7">
        <v>3</v>
      </c>
      <c r="CB2" s="7">
        <v>4</v>
      </c>
      <c r="CC2" s="7">
        <v>5</v>
      </c>
      <c r="CD2" s="7">
        <v>6</v>
      </c>
      <c r="CE2" s="7">
        <v>7</v>
      </c>
      <c r="CF2" s="7">
        <v>8</v>
      </c>
      <c r="CG2" s="7">
        <v>9</v>
      </c>
      <c r="CH2" s="7">
        <v>10</v>
      </c>
      <c r="CI2" s="7">
        <v>11</v>
      </c>
      <c r="CJ2" s="7">
        <v>12</v>
      </c>
      <c r="CK2" s="7">
        <v>13</v>
      </c>
      <c r="CL2" s="7">
        <v>14</v>
      </c>
      <c r="CM2" s="7">
        <v>15</v>
      </c>
      <c r="CN2" s="7">
        <v>16</v>
      </c>
      <c r="CO2" s="7">
        <v>17</v>
      </c>
      <c r="CP2" s="7">
        <v>18</v>
      </c>
      <c r="CQ2" s="7">
        <v>19</v>
      </c>
      <c r="CR2" s="7">
        <v>20</v>
      </c>
      <c r="CS2" s="7">
        <v>21</v>
      </c>
      <c r="CT2" s="7">
        <v>22</v>
      </c>
      <c r="CU2" s="7">
        <v>23</v>
      </c>
      <c r="CV2" s="7">
        <v>24</v>
      </c>
      <c r="CW2" s="7">
        <v>25</v>
      </c>
      <c r="CX2" s="7"/>
      <c r="CY2" s="7"/>
      <c r="CZ2" s="7"/>
      <c r="DA2" s="7"/>
      <c r="DB2" s="7"/>
      <c r="DD2" s="7">
        <v>1</v>
      </c>
      <c r="DE2" s="7">
        <v>2</v>
      </c>
      <c r="DF2" s="7">
        <v>3</v>
      </c>
      <c r="DG2" s="7">
        <v>4</v>
      </c>
      <c r="DH2" s="7">
        <v>5</v>
      </c>
      <c r="DI2" s="7">
        <v>6</v>
      </c>
      <c r="DJ2" s="7">
        <v>7</v>
      </c>
      <c r="DK2" s="7">
        <v>8</v>
      </c>
      <c r="DL2" s="7">
        <v>9</v>
      </c>
      <c r="DM2" s="7">
        <v>10</v>
      </c>
      <c r="DN2" s="7">
        <v>11</v>
      </c>
      <c r="DO2" s="7">
        <v>12</v>
      </c>
      <c r="DP2" s="7">
        <v>13</v>
      </c>
      <c r="DQ2" s="7">
        <v>14</v>
      </c>
      <c r="DR2" s="7">
        <v>15</v>
      </c>
      <c r="DS2" s="7">
        <v>16</v>
      </c>
      <c r="DT2" s="7">
        <v>17</v>
      </c>
      <c r="DU2" s="7">
        <v>18</v>
      </c>
      <c r="DV2" s="7">
        <v>19</v>
      </c>
      <c r="DW2" s="7">
        <v>20</v>
      </c>
      <c r="DX2" s="7">
        <v>21</v>
      </c>
      <c r="DY2" s="7">
        <v>22</v>
      </c>
      <c r="DZ2" s="7">
        <v>23</v>
      </c>
      <c r="EA2" s="7">
        <v>24</v>
      </c>
      <c r="EB2" s="7">
        <v>25</v>
      </c>
      <c r="EC2" s="7"/>
      <c r="ED2" s="7"/>
      <c r="EE2" s="7"/>
      <c r="EF2" s="7"/>
      <c r="EG2" s="7"/>
    </row>
    <row r="3" spans="1:141" x14ac:dyDescent="0.25">
      <c r="A3" s="24"/>
      <c r="B3" s="25"/>
      <c r="C3" s="25"/>
      <c r="D3" s="25"/>
      <c r="E3" s="25"/>
      <c r="F3" s="25"/>
      <c r="G3" s="25"/>
      <c r="H3" s="25"/>
      <c r="I3" s="26"/>
      <c r="J3" s="25"/>
      <c r="K3" s="25"/>
      <c r="L3" s="25"/>
      <c r="M3" s="25"/>
      <c r="N3" s="16" t="s">
        <v>98</v>
      </c>
      <c r="O3" s="3" t="s">
        <v>98</v>
      </c>
      <c r="P3" t="s">
        <v>98</v>
      </c>
      <c r="Q3" t="str">
        <f t="shared" ref="Q3:Q66" si="2">MID(P3,5,2)</f>
        <v/>
      </c>
      <c r="T3" s="5" t="s">
        <v>18</v>
      </c>
      <c r="U3" s="17">
        <f>MIN(B18:B27)</f>
        <v>2013</v>
      </c>
      <c r="V3" s="17">
        <f>(MIN(C18:C27))</f>
        <v>2058</v>
      </c>
      <c r="W3" s="17">
        <f>(MIN(D18:D27))</f>
        <v>2069</v>
      </c>
      <c r="X3" s="17">
        <f>(MIN(E18:E27))</f>
        <v>9999</v>
      </c>
      <c r="Y3" s="17">
        <f>(MIN(F18:F27))</f>
        <v>9999</v>
      </c>
      <c r="Z3" s="17">
        <f t="shared" ref="Z3:AB3" si="3">(MIN(G18:G27))</f>
        <v>9999</v>
      </c>
      <c r="AA3" s="17">
        <f t="shared" si="3"/>
        <v>9999</v>
      </c>
      <c r="AB3" s="17">
        <f t="shared" si="3"/>
        <v>9999</v>
      </c>
      <c r="AC3" s="18"/>
      <c r="AD3" s="19" t="s">
        <v>19</v>
      </c>
      <c r="AE3" t="str">
        <f t="shared" ref="AE3:AE28" si="4">MID(AD3,1,10)</f>
        <v>262BES0090</v>
      </c>
      <c r="AF3" t="str">
        <f t="shared" ref="AF3:AF28" si="5">RIGHT(AD3,1)</f>
        <v>A</v>
      </c>
      <c r="AG3" s="20">
        <f t="shared" ref="AG3:AG28" si="6">SUMIFS($N:$N,$O:$O,"plano",$P:$P,$AD3)/SUMIF(M:M,AE3,N:N)</f>
        <v>0</v>
      </c>
      <c r="AH3" s="20">
        <f t="shared" ref="AH3:AH28" si="7">SUMIFS($N:$N,$O:$O,"ondulado",$P:$P,$AD3)/SUMIF(M:M,AE3,N:N)</f>
        <v>0</v>
      </c>
      <c r="AI3" s="20">
        <f t="shared" ref="AI3:AI28" si="8">SUMIFS($N:$N,$O:$O,"montanhoso",$P:$P,$AD3)/SUMIF(M:M,AE3,N:N)</f>
        <v>1</v>
      </c>
      <c r="AJ3" s="21">
        <f t="shared" si="1"/>
        <v>2047</v>
      </c>
      <c r="AK3" s="21">
        <f t="shared" si="1"/>
        <v>2059</v>
      </c>
      <c r="AL3" s="21">
        <f t="shared" si="1"/>
        <v>9999</v>
      </c>
      <c r="AM3" s="21">
        <f t="shared" si="1"/>
        <v>9999</v>
      </c>
      <c r="AN3" s="21">
        <f t="shared" si="1"/>
        <v>9999</v>
      </c>
      <c r="AO3" s="21">
        <f t="shared" si="1"/>
        <v>9999</v>
      </c>
      <c r="AP3" s="21">
        <f t="shared" si="1"/>
        <v>9999</v>
      </c>
      <c r="AQ3" s="8"/>
      <c r="AR3" s="27" t="s">
        <v>20</v>
      </c>
      <c r="AS3" s="28" t="s">
        <v>6</v>
      </c>
      <c r="AT3" s="7">
        <v>2014</v>
      </c>
      <c r="AU3" s="7">
        <v>2015</v>
      </c>
      <c r="AV3" s="7">
        <v>2016</v>
      </c>
      <c r="AW3" s="7">
        <v>2017</v>
      </c>
      <c r="AX3" s="7">
        <v>2018</v>
      </c>
      <c r="AY3" s="7">
        <v>2019</v>
      </c>
      <c r="AZ3" s="7">
        <v>2020</v>
      </c>
      <c r="BA3" s="7">
        <v>2021</v>
      </c>
      <c r="BB3" s="7">
        <v>2022</v>
      </c>
      <c r="BC3" s="7">
        <v>2023</v>
      </c>
      <c r="BD3" s="7">
        <v>2024</v>
      </c>
      <c r="BE3" s="7">
        <v>2025</v>
      </c>
      <c r="BF3" s="7">
        <v>2026</v>
      </c>
      <c r="BG3" s="7">
        <v>2027</v>
      </c>
      <c r="BH3" s="7">
        <v>2028</v>
      </c>
      <c r="BI3" s="7">
        <v>2029</v>
      </c>
      <c r="BJ3" s="7">
        <v>2030</v>
      </c>
      <c r="BK3" s="7">
        <v>2031</v>
      </c>
      <c r="BL3" s="7">
        <v>2032</v>
      </c>
      <c r="BM3" s="7">
        <v>2033</v>
      </c>
      <c r="BN3" s="7">
        <v>2034</v>
      </c>
      <c r="BO3" s="7">
        <v>2035</v>
      </c>
      <c r="BP3" s="7">
        <v>2036</v>
      </c>
      <c r="BQ3" s="7">
        <v>2037</v>
      </c>
      <c r="BR3" s="7">
        <v>2038</v>
      </c>
      <c r="BS3" s="7"/>
      <c r="BT3" s="7"/>
      <c r="BU3" s="7"/>
      <c r="BV3" s="7"/>
      <c r="BW3" s="7"/>
      <c r="BY3" s="7">
        <v>2014</v>
      </c>
      <c r="BZ3" s="7">
        <v>2015</v>
      </c>
      <c r="CA3" s="7">
        <v>2016</v>
      </c>
      <c r="CB3" s="7">
        <v>2017</v>
      </c>
      <c r="CC3" s="7">
        <v>2018</v>
      </c>
      <c r="CD3" s="7">
        <v>2019</v>
      </c>
      <c r="CE3" s="7">
        <v>2020</v>
      </c>
      <c r="CF3" s="7">
        <v>2021</v>
      </c>
      <c r="CG3" s="7">
        <v>2022</v>
      </c>
      <c r="CH3" s="7">
        <v>2023</v>
      </c>
      <c r="CI3" s="7">
        <v>2024</v>
      </c>
      <c r="CJ3" s="7">
        <v>2025</v>
      </c>
      <c r="CK3" s="7">
        <v>2026</v>
      </c>
      <c r="CL3" s="7">
        <v>2027</v>
      </c>
      <c r="CM3" s="7">
        <v>2028</v>
      </c>
      <c r="CN3" s="7">
        <v>2029</v>
      </c>
      <c r="CO3" s="7">
        <v>2030</v>
      </c>
      <c r="CP3" s="7">
        <v>2031</v>
      </c>
      <c r="CQ3" s="7">
        <v>2032</v>
      </c>
      <c r="CR3" s="7">
        <v>2033</v>
      </c>
      <c r="CS3" s="7">
        <v>2034</v>
      </c>
      <c r="CT3" s="7">
        <v>2035</v>
      </c>
      <c r="CU3" s="7">
        <v>2036</v>
      </c>
      <c r="CV3" s="7">
        <v>2037</v>
      </c>
      <c r="CW3" s="7">
        <v>2038</v>
      </c>
      <c r="CX3" s="7"/>
      <c r="CY3" s="7"/>
      <c r="CZ3" s="7"/>
      <c r="DA3" s="7"/>
      <c r="DB3" s="7"/>
      <c r="DD3" s="7">
        <v>2014</v>
      </c>
      <c r="DE3" s="7">
        <v>2015</v>
      </c>
      <c r="DF3" s="7">
        <v>2016</v>
      </c>
      <c r="DG3" s="7">
        <v>2017</v>
      </c>
      <c r="DH3" s="7">
        <v>2018</v>
      </c>
      <c r="DI3" s="7">
        <v>2019</v>
      </c>
      <c r="DJ3" s="7">
        <v>2020</v>
      </c>
      <c r="DK3" s="7">
        <v>2021</v>
      </c>
      <c r="DL3" s="7">
        <v>2022</v>
      </c>
      <c r="DM3" s="7">
        <v>2023</v>
      </c>
      <c r="DN3" s="7">
        <v>2024</v>
      </c>
      <c r="DO3" s="7">
        <v>2025</v>
      </c>
      <c r="DP3" s="7">
        <v>2026</v>
      </c>
      <c r="DQ3" s="7">
        <v>2027</v>
      </c>
      <c r="DR3" s="7">
        <v>2028</v>
      </c>
      <c r="DS3" s="7">
        <v>2029</v>
      </c>
      <c r="DT3" s="7">
        <v>2030</v>
      </c>
      <c r="DU3" s="7">
        <v>2031</v>
      </c>
      <c r="DV3" s="7">
        <v>2032</v>
      </c>
      <c r="DW3" s="7">
        <v>2033</v>
      </c>
      <c r="DX3" s="7">
        <v>2034</v>
      </c>
      <c r="DY3" s="7">
        <v>2035</v>
      </c>
      <c r="DZ3" s="7">
        <v>2036</v>
      </c>
      <c r="EA3" s="7">
        <v>2037</v>
      </c>
      <c r="EB3" s="7">
        <v>2038</v>
      </c>
      <c r="EC3" s="7"/>
      <c r="ED3" s="7"/>
      <c r="EE3" s="7"/>
      <c r="EF3" s="7"/>
      <c r="EG3" s="7"/>
      <c r="EI3" s="7" t="s">
        <v>21</v>
      </c>
      <c r="EJ3" s="7" t="s">
        <v>22</v>
      </c>
      <c r="EK3" s="7" t="s">
        <v>23</v>
      </c>
    </row>
    <row r="4" spans="1:141" x14ac:dyDescent="0.25">
      <c r="A4" s="24" t="s">
        <v>14</v>
      </c>
      <c r="B4" s="24">
        <v>2013</v>
      </c>
      <c r="C4" s="24">
        <v>2047</v>
      </c>
      <c r="D4" s="24">
        <v>9999</v>
      </c>
      <c r="E4" s="24">
        <v>9999</v>
      </c>
      <c r="F4" s="24">
        <v>9999</v>
      </c>
      <c r="G4" s="24">
        <v>9999</v>
      </c>
      <c r="H4" s="24">
        <v>9999</v>
      </c>
      <c r="I4" s="29">
        <v>9999</v>
      </c>
      <c r="J4" s="24" t="s">
        <v>15</v>
      </c>
      <c r="K4" s="24" t="s">
        <v>15</v>
      </c>
      <c r="L4" s="24">
        <v>635130</v>
      </c>
      <c r="M4" s="24" t="s">
        <v>16</v>
      </c>
      <c r="N4" s="16">
        <v>0.44835298901992682</v>
      </c>
      <c r="O4" s="3" t="s">
        <v>97</v>
      </c>
      <c r="P4" t="s">
        <v>17</v>
      </c>
      <c r="Q4" t="str">
        <f t="shared" si="2"/>
        <v>ES</v>
      </c>
      <c r="R4" s="45" t="s">
        <v>101</v>
      </c>
      <c r="T4" s="5" t="s">
        <v>24</v>
      </c>
      <c r="U4" s="17">
        <f>MIN(B28:B37)</f>
        <v>2013</v>
      </c>
      <c r="V4" s="17">
        <f>(MIN(C28:C37))</f>
        <v>2051</v>
      </c>
      <c r="W4" s="17">
        <f>(MIN(D28:D37))</f>
        <v>2063</v>
      </c>
      <c r="X4" s="17">
        <f>(MIN(E28:E37))</f>
        <v>9999</v>
      </c>
      <c r="Y4" s="17">
        <f>(MIN(F28:F37))</f>
        <v>9999</v>
      </c>
      <c r="Z4" s="17">
        <f t="shared" ref="Z4:AB4" si="9">(MIN(G28:G37))</f>
        <v>9999</v>
      </c>
      <c r="AA4" s="17">
        <f t="shared" si="9"/>
        <v>9999</v>
      </c>
      <c r="AB4" s="17">
        <f t="shared" si="9"/>
        <v>9999</v>
      </c>
      <c r="AC4" s="18"/>
      <c r="AD4" s="19" t="s">
        <v>25</v>
      </c>
      <c r="AE4" t="str">
        <f t="shared" si="4"/>
        <v>262BES0100</v>
      </c>
      <c r="AF4" t="str">
        <f t="shared" si="5"/>
        <v>A</v>
      </c>
      <c r="AG4" s="20">
        <f t="shared" si="6"/>
        <v>0</v>
      </c>
      <c r="AH4" s="20">
        <f t="shared" si="7"/>
        <v>0</v>
      </c>
      <c r="AI4" s="20">
        <f t="shared" si="8"/>
        <v>1</v>
      </c>
      <c r="AJ4" s="21">
        <f t="shared" si="1"/>
        <v>2047</v>
      </c>
      <c r="AK4" s="21">
        <f t="shared" si="1"/>
        <v>2059</v>
      </c>
      <c r="AL4" s="21">
        <f t="shared" si="1"/>
        <v>9999</v>
      </c>
      <c r="AM4" s="21">
        <f t="shared" si="1"/>
        <v>9999</v>
      </c>
      <c r="AN4" s="21">
        <f t="shared" si="1"/>
        <v>9999</v>
      </c>
      <c r="AO4" s="21">
        <f t="shared" si="1"/>
        <v>9999</v>
      </c>
      <c r="AP4" s="21">
        <f t="shared" si="1"/>
        <v>9999</v>
      </c>
      <c r="AQ4" s="8"/>
      <c r="AR4" s="19">
        <v>24.499999999999996</v>
      </c>
      <c r="AS4" s="19" t="s">
        <v>16</v>
      </c>
      <c r="AT4" s="20">
        <f>SUMIFS($AG:$AG,$AE:$AE,$AS4,$AJ:$AJ,AT$3)</f>
        <v>0</v>
      </c>
      <c r="AU4" s="20">
        <f t="shared" ref="AU4:BR14" si="10">SUMIFS($AG:$AG,$AE:$AE,$AS4,$AJ:$AJ,AU$3)</f>
        <v>0</v>
      </c>
      <c r="AV4" s="20">
        <f t="shared" si="10"/>
        <v>0</v>
      </c>
      <c r="AW4" s="20">
        <f t="shared" si="10"/>
        <v>0</v>
      </c>
      <c r="AX4" s="20">
        <f t="shared" si="10"/>
        <v>0</v>
      </c>
      <c r="AY4" s="20">
        <f t="shared" si="10"/>
        <v>0</v>
      </c>
      <c r="AZ4" s="20">
        <f t="shared" si="10"/>
        <v>0</v>
      </c>
      <c r="BA4" s="20">
        <f t="shared" si="10"/>
        <v>0</v>
      </c>
      <c r="BB4" s="20">
        <f t="shared" si="10"/>
        <v>0</v>
      </c>
      <c r="BC4" s="20">
        <f t="shared" si="10"/>
        <v>0</v>
      </c>
      <c r="BD4" s="20">
        <f t="shared" si="10"/>
        <v>0</v>
      </c>
      <c r="BE4" s="20">
        <f t="shared" si="10"/>
        <v>0</v>
      </c>
      <c r="BF4" s="20">
        <f t="shared" si="10"/>
        <v>0</v>
      </c>
      <c r="BG4" s="20">
        <f t="shared" si="10"/>
        <v>0</v>
      </c>
      <c r="BH4" s="20">
        <f t="shared" si="10"/>
        <v>0</v>
      </c>
      <c r="BI4" s="20">
        <f t="shared" si="10"/>
        <v>0</v>
      </c>
      <c r="BJ4" s="20">
        <f t="shared" si="10"/>
        <v>0</v>
      </c>
      <c r="BK4" s="20">
        <f t="shared" si="10"/>
        <v>0</v>
      </c>
      <c r="BL4" s="20">
        <f t="shared" si="10"/>
        <v>0</v>
      </c>
      <c r="BM4" s="20">
        <f t="shared" si="10"/>
        <v>0</v>
      </c>
      <c r="BN4" s="20">
        <f t="shared" si="10"/>
        <v>0</v>
      </c>
      <c r="BO4" s="20">
        <f t="shared" si="10"/>
        <v>0</v>
      </c>
      <c r="BP4" s="20">
        <f t="shared" si="10"/>
        <v>0</v>
      </c>
      <c r="BQ4" s="20">
        <f t="shared" si="10"/>
        <v>0</v>
      </c>
      <c r="BR4" s="20">
        <f t="shared" si="10"/>
        <v>0</v>
      </c>
      <c r="BS4" s="20"/>
      <c r="BT4" s="20"/>
      <c r="BU4" s="20"/>
      <c r="BV4" s="20"/>
      <c r="BW4" s="20"/>
      <c r="BX4" s="18"/>
      <c r="BY4" s="20">
        <f>SUMIFS($AH:$AH,$AE:$AE,$AS4,$AJ:$AJ,BY$3)</f>
        <v>0</v>
      </c>
      <c r="BZ4" s="20">
        <f t="shared" ref="BZ4:CW14" si="11">SUMIFS($AH:$AH,$AE:$AE,$AS4,$AJ:$AJ,BZ$3)</f>
        <v>0</v>
      </c>
      <c r="CA4" s="20">
        <f t="shared" si="11"/>
        <v>0</v>
      </c>
      <c r="CB4" s="20">
        <f t="shared" si="11"/>
        <v>0</v>
      </c>
      <c r="CC4" s="20">
        <f t="shared" si="11"/>
        <v>0</v>
      </c>
      <c r="CD4" s="20">
        <f t="shared" si="11"/>
        <v>0</v>
      </c>
      <c r="CE4" s="20">
        <f t="shared" si="11"/>
        <v>0</v>
      </c>
      <c r="CF4" s="20">
        <f t="shared" si="11"/>
        <v>0</v>
      </c>
      <c r="CG4" s="20">
        <f t="shared" si="11"/>
        <v>0</v>
      </c>
      <c r="CH4" s="20">
        <f t="shared" si="11"/>
        <v>0</v>
      </c>
      <c r="CI4" s="20">
        <f t="shared" si="11"/>
        <v>0</v>
      </c>
      <c r="CJ4" s="20">
        <f t="shared" si="11"/>
        <v>0</v>
      </c>
      <c r="CK4" s="20">
        <f t="shared" si="11"/>
        <v>0</v>
      </c>
      <c r="CL4" s="20">
        <f t="shared" si="11"/>
        <v>0</v>
      </c>
      <c r="CM4" s="20">
        <f t="shared" si="11"/>
        <v>0</v>
      </c>
      <c r="CN4" s="20">
        <f t="shared" si="11"/>
        <v>0</v>
      </c>
      <c r="CO4" s="20">
        <f t="shared" si="11"/>
        <v>0</v>
      </c>
      <c r="CP4" s="20">
        <f t="shared" si="11"/>
        <v>0</v>
      </c>
      <c r="CQ4" s="20">
        <f t="shared" si="11"/>
        <v>0</v>
      </c>
      <c r="CR4" s="20">
        <f t="shared" si="11"/>
        <v>0</v>
      </c>
      <c r="CS4" s="20">
        <f t="shared" si="11"/>
        <v>0</v>
      </c>
      <c r="CT4" s="20">
        <f t="shared" si="11"/>
        <v>0</v>
      </c>
      <c r="CU4" s="20">
        <f t="shared" si="11"/>
        <v>0</v>
      </c>
      <c r="CV4" s="20">
        <f t="shared" si="11"/>
        <v>0</v>
      </c>
      <c r="CW4" s="20">
        <f t="shared" si="11"/>
        <v>0</v>
      </c>
      <c r="CX4" s="20"/>
      <c r="CY4" s="20"/>
      <c r="CZ4" s="20"/>
      <c r="DA4" s="20"/>
      <c r="DB4" s="20"/>
      <c r="DD4" s="20">
        <f>SUMIFS($AI:$AI,$AE:$AE,$AS4,$AJ:$AJ,DD$3)</f>
        <v>0</v>
      </c>
      <c r="DE4" s="20">
        <f t="shared" ref="DE4:EB14" si="12">SUMIFS($AI:$AI,$AE:$AE,$AS4,$AJ:$AJ,DE$3)</f>
        <v>0</v>
      </c>
      <c r="DF4" s="20">
        <f t="shared" si="12"/>
        <v>0</v>
      </c>
      <c r="DG4" s="20">
        <f t="shared" si="12"/>
        <v>0</v>
      </c>
      <c r="DH4" s="20">
        <f t="shared" si="12"/>
        <v>0</v>
      </c>
      <c r="DI4" s="20">
        <f t="shared" si="12"/>
        <v>0</v>
      </c>
      <c r="DJ4" s="20">
        <f t="shared" si="12"/>
        <v>0</v>
      </c>
      <c r="DK4" s="20">
        <f t="shared" si="12"/>
        <v>0</v>
      </c>
      <c r="DL4" s="20">
        <f t="shared" si="12"/>
        <v>0</v>
      </c>
      <c r="DM4" s="20">
        <f t="shared" si="12"/>
        <v>0</v>
      </c>
      <c r="DN4" s="20">
        <f t="shared" si="12"/>
        <v>0</v>
      </c>
      <c r="DO4" s="20">
        <f t="shared" si="12"/>
        <v>0</v>
      </c>
      <c r="DP4" s="20">
        <f t="shared" si="12"/>
        <v>0</v>
      </c>
      <c r="DQ4" s="20">
        <f t="shared" si="12"/>
        <v>0</v>
      </c>
      <c r="DR4" s="20">
        <f t="shared" si="12"/>
        <v>0</v>
      </c>
      <c r="DS4" s="20">
        <f t="shared" si="12"/>
        <v>0</v>
      </c>
      <c r="DT4" s="20">
        <f t="shared" si="12"/>
        <v>0</v>
      </c>
      <c r="DU4" s="20">
        <f t="shared" si="12"/>
        <v>0</v>
      </c>
      <c r="DV4" s="20">
        <f t="shared" si="12"/>
        <v>0</v>
      </c>
      <c r="DW4" s="20">
        <f t="shared" si="12"/>
        <v>0</v>
      </c>
      <c r="DX4" s="20">
        <f t="shared" si="12"/>
        <v>0</v>
      </c>
      <c r="DY4" s="20">
        <f t="shared" si="12"/>
        <v>0</v>
      </c>
      <c r="DZ4" s="20">
        <f t="shared" si="12"/>
        <v>0</v>
      </c>
      <c r="EA4" s="20">
        <f t="shared" si="12"/>
        <v>0</v>
      </c>
      <c r="EB4" s="20">
        <f t="shared" si="12"/>
        <v>0</v>
      </c>
      <c r="EC4" s="20"/>
      <c r="ED4" s="20"/>
      <c r="EE4" s="20"/>
      <c r="EF4" s="20"/>
      <c r="EG4" s="20"/>
      <c r="EH4" s="18"/>
      <c r="EI4" s="20">
        <f>SUM(AT4:BW4)</f>
        <v>0</v>
      </c>
      <c r="EJ4" s="20">
        <f>SUM(BY4:DB4)</f>
        <v>0</v>
      </c>
      <c r="EK4" s="20">
        <f>SUM(DD4:EG4)</f>
        <v>0</v>
      </c>
    </row>
    <row r="5" spans="1:141" x14ac:dyDescent="0.25">
      <c r="A5" s="24"/>
      <c r="B5" s="25"/>
      <c r="C5" s="25"/>
      <c r="D5" s="25"/>
      <c r="E5" s="25"/>
      <c r="F5" s="25"/>
      <c r="G5" s="25"/>
      <c r="H5" s="25"/>
      <c r="I5" s="26"/>
      <c r="J5" s="25"/>
      <c r="K5" s="25"/>
      <c r="L5" s="25"/>
      <c r="M5" s="25"/>
      <c r="N5" s="16" t="s">
        <v>98</v>
      </c>
      <c r="O5" s="3" t="s">
        <v>98</v>
      </c>
      <c r="P5" t="s">
        <v>98</v>
      </c>
      <c r="Q5" t="str">
        <f t="shared" si="2"/>
        <v/>
      </c>
      <c r="R5" s="46" t="s">
        <v>102</v>
      </c>
      <c r="T5" s="5" t="s">
        <v>26</v>
      </c>
      <c r="U5" s="17">
        <f>MIN(B38:B51)</f>
        <v>2013</v>
      </c>
      <c r="V5" s="17">
        <f>(MIN(C38:C51))</f>
        <v>2062</v>
      </c>
      <c r="W5" s="17">
        <f>(MIN(D38:D51))</f>
        <v>9999</v>
      </c>
      <c r="X5" s="17">
        <f>(MIN(E38:E51))</f>
        <v>9999</v>
      </c>
      <c r="Y5" s="17">
        <f>(MIN(F38:F51))</f>
        <v>9999</v>
      </c>
      <c r="Z5" s="17">
        <f t="shared" ref="Z5:AB5" si="13">(MIN(G38:G51))</f>
        <v>9999</v>
      </c>
      <c r="AA5" s="17">
        <f t="shared" si="13"/>
        <v>9999</v>
      </c>
      <c r="AB5" s="17">
        <f t="shared" si="13"/>
        <v>9999</v>
      </c>
      <c r="AC5" s="18"/>
      <c r="AD5" s="19" t="s">
        <v>27</v>
      </c>
      <c r="AE5" t="str">
        <f t="shared" si="4"/>
        <v>262BES0110</v>
      </c>
      <c r="AF5" t="str">
        <f t="shared" si="5"/>
        <v>B</v>
      </c>
      <c r="AG5" s="20">
        <f t="shared" si="6"/>
        <v>0</v>
      </c>
      <c r="AH5" s="20">
        <f t="shared" si="7"/>
        <v>1</v>
      </c>
      <c r="AI5" s="20">
        <f t="shared" si="8"/>
        <v>0</v>
      </c>
      <c r="AJ5" s="21">
        <f t="shared" si="1"/>
        <v>2058</v>
      </c>
      <c r="AK5" s="21">
        <f t="shared" si="1"/>
        <v>2069</v>
      </c>
      <c r="AL5" s="21">
        <f t="shared" si="1"/>
        <v>9999</v>
      </c>
      <c r="AM5" s="21">
        <f t="shared" si="1"/>
        <v>9999</v>
      </c>
      <c r="AN5" s="21">
        <f t="shared" si="1"/>
        <v>9999</v>
      </c>
      <c r="AO5" s="21">
        <f t="shared" si="1"/>
        <v>9999</v>
      </c>
      <c r="AP5" s="21">
        <f t="shared" si="1"/>
        <v>9999</v>
      </c>
      <c r="AQ5" s="8"/>
      <c r="AR5" s="19">
        <v>3.3000000000000043</v>
      </c>
      <c r="AS5" s="19" t="s">
        <v>28</v>
      </c>
      <c r="AT5" s="20">
        <f t="shared" ref="AT5:BI30" si="14">SUMIFS($AG:$AG,$AE:$AE,$AS5,$AJ:$AJ,AT$3)</f>
        <v>0</v>
      </c>
      <c r="AU5" s="20">
        <f t="shared" si="10"/>
        <v>0</v>
      </c>
      <c r="AV5" s="20">
        <f t="shared" si="10"/>
        <v>0</v>
      </c>
      <c r="AW5" s="20">
        <f t="shared" si="10"/>
        <v>0</v>
      </c>
      <c r="AX5" s="20">
        <f t="shared" si="10"/>
        <v>0</v>
      </c>
      <c r="AY5" s="20">
        <f t="shared" si="10"/>
        <v>0</v>
      </c>
      <c r="AZ5" s="20">
        <f t="shared" si="10"/>
        <v>0</v>
      </c>
      <c r="BA5" s="20">
        <f t="shared" si="10"/>
        <v>0</v>
      </c>
      <c r="BB5" s="20">
        <f t="shared" si="10"/>
        <v>0</v>
      </c>
      <c r="BC5" s="20">
        <f t="shared" si="10"/>
        <v>0</v>
      </c>
      <c r="BD5" s="20">
        <f t="shared" si="10"/>
        <v>0</v>
      </c>
      <c r="BE5" s="20">
        <f t="shared" si="10"/>
        <v>0</v>
      </c>
      <c r="BF5" s="20">
        <f t="shared" si="10"/>
        <v>0</v>
      </c>
      <c r="BG5" s="20">
        <f t="shared" si="10"/>
        <v>0</v>
      </c>
      <c r="BH5" s="20">
        <f t="shared" si="10"/>
        <v>0</v>
      </c>
      <c r="BI5" s="20">
        <f t="shared" si="10"/>
        <v>0</v>
      </c>
      <c r="BJ5" s="20">
        <f t="shared" si="10"/>
        <v>0</v>
      </c>
      <c r="BK5" s="20">
        <f t="shared" si="10"/>
        <v>0</v>
      </c>
      <c r="BL5" s="20">
        <f t="shared" si="10"/>
        <v>0</v>
      </c>
      <c r="BM5" s="20">
        <f t="shared" si="10"/>
        <v>0</v>
      </c>
      <c r="BN5" s="20">
        <f t="shared" si="10"/>
        <v>0</v>
      </c>
      <c r="BO5" s="20">
        <f t="shared" si="10"/>
        <v>0</v>
      </c>
      <c r="BP5" s="20">
        <f t="shared" si="10"/>
        <v>0</v>
      </c>
      <c r="BQ5" s="20">
        <f t="shared" si="10"/>
        <v>0</v>
      </c>
      <c r="BR5" s="20">
        <f t="shared" si="10"/>
        <v>0</v>
      </c>
      <c r="BS5" s="20"/>
      <c r="BT5" s="20"/>
      <c r="BU5" s="20"/>
      <c r="BV5" s="20"/>
      <c r="BW5" s="20"/>
      <c r="BX5" s="18"/>
      <c r="BY5" s="20">
        <f t="shared" ref="BY5:CN30" si="15">SUMIFS($AH:$AH,$AE:$AE,$AS5,$AJ:$AJ,BY$3)</f>
        <v>0</v>
      </c>
      <c r="BZ5" s="20">
        <f t="shared" si="11"/>
        <v>0</v>
      </c>
      <c r="CA5" s="20">
        <f t="shared" si="11"/>
        <v>0</v>
      </c>
      <c r="CB5" s="20">
        <f t="shared" si="11"/>
        <v>0</v>
      </c>
      <c r="CC5" s="20">
        <f t="shared" si="11"/>
        <v>0</v>
      </c>
      <c r="CD5" s="20">
        <f t="shared" si="11"/>
        <v>0</v>
      </c>
      <c r="CE5" s="20">
        <f t="shared" si="11"/>
        <v>0</v>
      </c>
      <c r="CF5" s="20">
        <f t="shared" si="11"/>
        <v>0</v>
      </c>
      <c r="CG5" s="20">
        <f t="shared" si="11"/>
        <v>0</v>
      </c>
      <c r="CH5" s="20">
        <f t="shared" si="11"/>
        <v>0</v>
      </c>
      <c r="CI5" s="20">
        <f t="shared" si="11"/>
        <v>0</v>
      </c>
      <c r="CJ5" s="20">
        <f t="shared" si="11"/>
        <v>0</v>
      </c>
      <c r="CK5" s="20">
        <f t="shared" si="11"/>
        <v>0</v>
      </c>
      <c r="CL5" s="20">
        <f t="shared" si="11"/>
        <v>0</v>
      </c>
      <c r="CM5" s="20">
        <f t="shared" si="11"/>
        <v>0</v>
      </c>
      <c r="CN5" s="20">
        <f t="shared" si="11"/>
        <v>0</v>
      </c>
      <c r="CO5" s="20">
        <f t="shared" si="11"/>
        <v>0</v>
      </c>
      <c r="CP5" s="20">
        <f t="shared" si="11"/>
        <v>0</v>
      </c>
      <c r="CQ5" s="20">
        <f t="shared" si="11"/>
        <v>0</v>
      </c>
      <c r="CR5" s="20">
        <f t="shared" si="11"/>
        <v>0</v>
      </c>
      <c r="CS5" s="20">
        <f t="shared" si="11"/>
        <v>0</v>
      </c>
      <c r="CT5" s="20">
        <f t="shared" si="11"/>
        <v>0</v>
      </c>
      <c r="CU5" s="20">
        <f t="shared" si="11"/>
        <v>0</v>
      </c>
      <c r="CV5" s="20">
        <f t="shared" si="11"/>
        <v>0</v>
      </c>
      <c r="CW5" s="20">
        <f t="shared" si="11"/>
        <v>0</v>
      </c>
      <c r="CX5" s="20"/>
      <c r="CY5" s="20"/>
      <c r="CZ5" s="20"/>
      <c r="DA5" s="20"/>
      <c r="DB5" s="20"/>
      <c r="DD5" s="20">
        <f t="shared" ref="DD5:DS30" si="16">SUMIFS($AI:$AI,$AE:$AE,$AS5,$AJ:$AJ,DD$3)</f>
        <v>0</v>
      </c>
      <c r="DE5" s="20">
        <f t="shared" si="12"/>
        <v>0</v>
      </c>
      <c r="DF5" s="20">
        <f t="shared" si="12"/>
        <v>0</v>
      </c>
      <c r="DG5" s="20">
        <f t="shared" si="12"/>
        <v>0</v>
      </c>
      <c r="DH5" s="20">
        <f t="shared" si="12"/>
        <v>0</v>
      </c>
      <c r="DI5" s="20">
        <f t="shared" si="12"/>
        <v>0</v>
      </c>
      <c r="DJ5" s="20">
        <f t="shared" si="12"/>
        <v>0</v>
      </c>
      <c r="DK5" s="20">
        <f t="shared" si="12"/>
        <v>0</v>
      </c>
      <c r="DL5" s="20">
        <f t="shared" si="12"/>
        <v>0</v>
      </c>
      <c r="DM5" s="20">
        <f t="shared" si="12"/>
        <v>0</v>
      </c>
      <c r="DN5" s="20">
        <f t="shared" si="12"/>
        <v>0</v>
      </c>
      <c r="DO5" s="20">
        <f t="shared" si="12"/>
        <v>0</v>
      </c>
      <c r="DP5" s="20">
        <f t="shared" si="12"/>
        <v>0</v>
      </c>
      <c r="DQ5" s="20">
        <f t="shared" si="12"/>
        <v>0</v>
      </c>
      <c r="DR5" s="20">
        <f t="shared" si="12"/>
        <v>0</v>
      </c>
      <c r="DS5" s="20">
        <f t="shared" si="12"/>
        <v>0</v>
      </c>
      <c r="DT5" s="20">
        <f t="shared" si="12"/>
        <v>0</v>
      </c>
      <c r="DU5" s="20">
        <f t="shared" si="12"/>
        <v>0</v>
      </c>
      <c r="DV5" s="20">
        <f t="shared" si="12"/>
        <v>0</v>
      </c>
      <c r="DW5" s="20">
        <f t="shared" si="12"/>
        <v>0</v>
      </c>
      <c r="DX5" s="20">
        <f t="shared" si="12"/>
        <v>0</v>
      </c>
      <c r="DY5" s="20">
        <f t="shared" si="12"/>
        <v>0</v>
      </c>
      <c r="DZ5" s="20">
        <f t="shared" si="12"/>
        <v>0</v>
      </c>
      <c r="EA5" s="20">
        <f t="shared" si="12"/>
        <v>0</v>
      </c>
      <c r="EB5" s="20">
        <f t="shared" si="12"/>
        <v>0</v>
      </c>
      <c r="EC5" s="20"/>
      <c r="ED5" s="20"/>
      <c r="EE5" s="20"/>
      <c r="EF5" s="20"/>
      <c r="EG5" s="20"/>
      <c r="EH5" s="18"/>
      <c r="EI5" s="20">
        <f t="shared" ref="EI5:EI30" si="17">SUM(AT5:BW5)</f>
        <v>0</v>
      </c>
      <c r="EJ5" s="20">
        <f t="shared" ref="EJ5:EJ30" si="18">SUM(BY5:DB5)</f>
        <v>0</v>
      </c>
      <c r="EK5" s="20">
        <f t="shared" ref="EK5:EK30" si="19">SUM(DD5:EG5)</f>
        <v>0</v>
      </c>
    </row>
    <row r="6" spans="1:141" x14ac:dyDescent="0.25">
      <c r="A6" s="24" t="s">
        <v>14</v>
      </c>
      <c r="B6" s="24">
        <v>2013</v>
      </c>
      <c r="C6" s="24">
        <v>2048</v>
      </c>
      <c r="D6" s="24">
        <v>2060</v>
      </c>
      <c r="E6" s="24">
        <v>9999</v>
      </c>
      <c r="F6" s="24">
        <v>9999</v>
      </c>
      <c r="G6" s="24">
        <v>9999</v>
      </c>
      <c r="H6" s="24">
        <v>9999</v>
      </c>
      <c r="I6" s="29">
        <v>9999</v>
      </c>
      <c r="J6" s="24" t="s">
        <v>15</v>
      </c>
      <c r="K6" s="24"/>
      <c r="L6" s="24">
        <v>635223</v>
      </c>
      <c r="M6" s="24" t="s">
        <v>16</v>
      </c>
      <c r="N6" s="16">
        <v>2.5705571370475804</v>
      </c>
      <c r="O6" s="3" t="s">
        <v>97</v>
      </c>
      <c r="P6" t="s">
        <v>17</v>
      </c>
      <c r="Q6" t="str">
        <f t="shared" si="2"/>
        <v>ES</v>
      </c>
      <c r="R6" s="47">
        <f>SUMIFS(N:N,Q:Q,R5,J:J,"Sim")/SUM(N:N)</f>
        <v>5.2704598656206476E-2</v>
      </c>
      <c r="T6" s="5" t="s">
        <v>29</v>
      </c>
      <c r="U6" s="17">
        <f>MIN(B52:B65)</f>
        <v>2013</v>
      </c>
      <c r="V6" s="17">
        <f>(MIN(C52:C65))</f>
        <v>2070</v>
      </c>
      <c r="W6" s="17">
        <f>(MIN(D52:D65))</f>
        <v>9999</v>
      </c>
      <c r="X6" s="17">
        <f>(MIN(E52:E65))</f>
        <v>9999</v>
      </c>
      <c r="Y6" s="17">
        <f>(MIN(F52:F65))</f>
        <v>9999</v>
      </c>
      <c r="Z6" s="17">
        <f t="shared" ref="Z6:AB6" si="20">(MIN(G52:G65))</f>
        <v>9999</v>
      </c>
      <c r="AA6" s="17">
        <f t="shared" si="20"/>
        <v>9999</v>
      </c>
      <c r="AB6" s="17">
        <f t="shared" si="20"/>
        <v>9999</v>
      </c>
      <c r="AC6" s="18"/>
      <c r="AD6" s="19" t="s">
        <v>30</v>
      </c>
      <c r="AE6" t="str">
        <f t="shared" si="4"/>
        <v>262BES0130</v>
      </c>
      <c r="AF6" t="str">
        <f t="shared" si="5"/>
        <v>B</v>
      </c>
      <c r="AG6" s="20">
        <f t="shared" si="6"/>
        <v>0</v>
      </c>
      <c r="AH6" s="20">
        <f t="shared" si="7"/>
        <v>1</v>
      </c>
      <c r="AI6" s="20">
        <f t="shared" si="8"/>
        <v>0</v>
      </c>
      <c r="AJ6" s="21">
        <f t="shared" si="1"/>
        <v>2058</v>
      </c>
      <c r="AK6" s="21">
        <f t="shared" si="1"/>
        <v>2069</v>
      </c>
      <c r="AL6" s="21">
        <f t="shared" si="1"/>
        <v>9999</v>
      </c>
      <c r="AM6" s="21">
        <f t="shared" si="1"/>
        <v>9999</v>
      </c>
      <c r="AN6" s="21">
        <f t="shared" si="1"/>
        <v>9999</v>
      </c>
      <c r="AO6" s="21">
        <f t="shared" si="1"/>
        <v>9999</v>
      </c>
      <c r="AP6" s="21">
        <f t="shared" si="1"/>
        <v>9999</v>
      </c>
      <c r="AQ6" s="8"/>
      <c r="AR6" s="19">
        <v>12.5</v>
      </c>
      <c r="AS6" s="19" t="s">
        <v>31</v>
      </c>
      <c r="AT6" s="20">
        <f t="shared" si="14"/>
        <v>0</v>
      </c>
      <c r="AU6" s="20">
        <f t="shared" si="10"/>
        <v>0</v>
      </c>
      <c r="AV6" s="20">
        <f t="shared" si="10"/>
        <v>0</v>
      </c>
      <c r="AW6" s="20">
        <f t="shared" si="10"/>
        <v>0</v>
      </c>
      <c r="AX6" s="20">
        <f t="shared" si="10"/>
        <v>0</v>
      </c>
      <c r="AY6" s="20">
        <f t="shared" si="10"/>
        <v>0</v>
      </c>
      <c r="AZ6" s="20">
        <f t="shared" si="10"/>
        <v>0</v>
      </c>
      <c r="BA6" s="20">
        <f t="shared" si="10"/>
        <v>0</v>
      </c>
      <c r="BB6" s="20">
        <f t="shared" si="10"/>
        <v>0</v>
      </c>
      <c r="BC6" s="20">
        <f t="shared" si="10"/>
        <v>0</v>
      </c>
      <c r="BD6" s="20">
        <f t="shared" si="10"/>
        <v>0</v>
      </c>
      <c r="BE6" s="20">
        <f t="shared" si="10"/>
        <v>0</v>
      </c>
      <c r="BF6" s="20">
        <f t="shared" si="10"/>
        <v>0</v>
      </c>
      <c r="BG6" s="20">
        <f t="shared" si="10"/>
        <v>0</v>
      </c>
      <c r="BH6" s="20">
        <f t="shared" si="10"/>
        <v>0</v>
      </c>
      <c r="BI6" s="20">
        <f t="shared" si="10"/>
        <v>0</v>
      </c>
      <c r="BJ6" s="20">
        <f t="shared" si="10"/>
        <v>0</v>
      </c>
      <c r="BK6" s="20">
        <f t="shared" si="10"/>
        <v>0</v>
      </c>
      <c r="BL6" s="20">
        <f t="shared" si="10"/>
        <v>0</v>
      </c>
      <c r="BM6" s="20">
        <f t="shared" si="10"/>
        <v>0</v>
      </c>
      <c r="BN6" s="20">
        <f t="shared" si="10"/>
        <v>0</v>
      </c>
      <c r="BO6" s="20">
        <f t="shared" si="10"/>
        <v>0</v>
      </c>
      <c r="BP6" s="20">
        <f t="shared" si="10"/>
        <v>0</v>
      </c>
      <c r="BQ6" s="20">
        <f t="shared" si="10"/>
        <v>0</v>
      </c>
      <c r="BR6" s="20">
        <f t="shared" si="10"/>
        <v>0</v>
      </c>
      <c r="BS6" s="20"/>
      <c r="BT6" s="20"/>
      <c r="BU6" s="20"/>
      <c r="BV6" s="20"/>
      <c r="BW6" s="20"/>
      <c r="BX6" s="18"/>
      <c r="BY6" s="20">
        <f t="shared" si="15"/>
        <v>0</v>
      </c>
      <c r="BZ6" s="20">
        <f t="shared" si="11"/>
        <v>0</v>
      </c>
      <c r="CA6" s="20">
        <f t="shared" si="11"/>
        <v>0</v>
      </c>
      <c r="CB6" s="20">
        <f t="shared" si="11"/>
        <v>0</v>
      </c>
      <c r="CC6" s="20">
        <f t="shared" si="11"/>
        <v>0</v>
      </c>
      <c r="CD6" s="20">
        <f t="shared" si="11"/>
        <v>0</v>
      </c>
      <c r="CE6" s="20">
        <f t="shared" si="11"/>
        <v>0</v>
      </c>
      <c r="CF6" s="20">
        <f t="shared" si="11"/>
        <v>0</v>
      </c>
      <c r="CG6" s="20">
        <f t="shared" si="11"/>
        <v>0</v>
      </c>
      <c r="CH6" s="20">
        <f t="shared" si="11"/>
        <v>0</v>
      </c>
      <c r="CI6" s="20">
        <f t="shared" si="11"/>
        <v>0</v>
      </c>
      <c r="CJ6" s="20">
        <f t="shared" si="11"/>
        <v>0</v>
      </c>
      <c r="CK6" s="20">
        <f t="shared" si="11"/>
        <v>0</v>
      </c>
      <c r="CL6" s="20">
        <f t="shared" si="11"/>
        <v>0</v>
      </c>
      <c r="CM6" s="20">
        <f t="shared" si="11"/>
        <v>0</v>
      </c>
      <c r="CN6" s="20">
        <f t="shared" si="11"/>
        <v>0</v>
      </c>
      <c r="CO6" s="20">
        <f t="shared" si="11"/>
        <v>0</v>
      </c>
      <c r="CP6" s="20">
        <f t="shared" si="11"/>
        <v>0</v>
      </c>
      <c r="CQ6" s="20">
        <f t="shared" si="11"/>
        <v>0</v>
      </c>
      <c r="CR6" s="20">
        <f t="shared" si="11"/>
        <v>0</v>
      </c>
      <c r="CS6" s="20">
        <f t="shared" si="11"/>
        <v>0</v>
      </c>
      <c r="CT6" s="20">
        <f t="shared" si="11"/>
        <v>0</v>
      </c>
      <c r="CU6" s="20">
        <f t="shared" si="11"/>
        <v>0</v>
      </c>
      <c r="CV6" s="20">
        <f t="shared" si="11"/>
        <v>0</v>
      </c>
      <c r="CW6" s="20">
        <f t="shared" si="11"/>
        <v>0</v>
      </c>
      <c r="CX6" s="20"/>
      <c r="CY6" s="20"/>
      <c r="CZ6" s="20"/>
      <c r="DA6" s="20"/>
      <c r="DB6" s="20"/>
      <c r="DD6" s="20">
        <f t="shared" si="16"/>
        <v>0</v>
      </c>
      <c r="DE6" s="20">
        <f t="shared" si="12"/>
        <v>0</v>
      </c>
      <c r="DF6" s="20">
        <f t="shared" si="12"/>
        <v>0</v>
      </c>
      <c r="DG6" s="20">
        <f t="shared" si="12"/>
        <v>0</v>
      </c>
      <c r="DH6" s="20">
        <f t="shared" si="12"/>
        <v>0</v>
      </c>
      <c r="DI6" s="20">
        <f t="shared" si="12"/>
        <v>0</v>
      </c>
      <c r="DJ6" s="20">
        <f t="shared" si="12"/>
        <v>0</v>
      </c>
      <c r="DK6" s="20">
        <f t="shared" si="12"/>
        <v>0</v>
      </c>
      <c r="DL6" s="20">
        <f t="shared" si="12"/>
        <v>0</v>
      </c>
      <c r="DM6" s="20">
        <f t="shared" si="12"/>
        <v>0</v>
      </c>
      <c r="DN6" s="20">
        <f t="shared" si="12"/>
        <v>0</v>
      </c>
      <c r="DO6" s="20">
        <f t="shared" si="12"/>
        <v>0</v>
      </c>
      <c r="DP6" s="20">
        <f t="shared" si="12"/>
        <v>0</v>
      </c>
      <c r="DQ6" s="20">
        <f t="shared" si="12"/>
        <v>0</v>
      </c>
      <c r="DR6" s="20">
        <f t="shared" si="12"/>
        <v>0</v>
      </c>
      <c r="DS6" s="20">
        <f t="shared" si="12"/>
        <v>0</v>
      </c>
      <c r="DT6" s="20">
        <f t="shared" si="12"/>
        <v>0</v>
      </c>
      <c r="DU6" s="20">
        <f t="shared" si="12"/>
        <v>0</v>
      </c>
      <c r="DV6" s="20">
        <f t="shared" si="12"/>
        <v>0</v>
      </c>
      <c r="DW6" s="20">
        <f t="shared" si="12"/>
        <v>0</v>
      </c>
      <c r="DX6" s="20">
        <f t="shared" si="12"/>
        <v>0</v>
      </c>
      <c r="DY6" s="20">
        <f t="shared" si="12"/>
        <v>0</v>
      </c>
      <c r="DZ6" s="20">
        <f t="shared" si="12"/>
        <v>0</v>
      </c>
      <c r="EA6" s="20">
        <f t="shared" si="12"/>
        <v>0</v>
      </c>
      <c r="EB6" s="20">
        <f t="shared" si="12"/>
        <v>0</v>
      </c>
      <c r="EC6" s="20"/>
      <c r="ED6" s="20"/>
      <c r="EE6" s="20"/>
      <c r="EF6" s="20"/>
      <c r="EG6" s="20"/>
      <c r="EH6" s="18"/>
      <c r="EI6" s="20">
        <f t="shared" si="17"/>
        <v>0</v>
      </c>
      <c r="EJ6" s="20">
        <f t="shared" si="18"/>
        <v>0</v>
      </c>
      <c r="EK6" s="20">
        <f t="shared" si="19"/>
        <v>0</v>
      </c>
    </row>
    <row r="7" spans="1:141" x14ac:dyDescent="0.25">
      <c r="A7" s="24"/>
      <c r="B7" s="25"/>
      <c r="C7" s="25"/>
      <c r="D7" s="25"/>
      <c r="E7" s="25"/>
      <c r="F7" s="25"/>
      <c r="G7" s="25"/>
      <c r="H7" s="25"/>
      <c r="I7" s="26"/>
      <c r="J7" s="25"/>
      <c r="K7" s="25"/>
      <c r="L7" s="25"/>
      <c r="M7" s="25"/>
      <c r="N7" s="16" t="s">
        <v>98</v>
      </c>
      <c r="O7" s="3" t="s">
        <v>98</v>
      </c>
      <c r="P7" t="s">
        <v>98</v>
      </c>
      <c r="Q7" t="str">
        <f t="shared" si="2"/>
        <v/>
      </c>
      <c r="R7" s="46" t="s">
        <v>103</v>
      </c>
      <c r="T7" s="5" t="s">
        <v>32</v>
      </c>
      <c r="U7" s="17">
        <f>MIN(B66:B69)</f>
        <v>2013</v>
      </c>
      <c r="V7" s="17">
        <f>(MIN(C66:C69))</f>
        <v>2062</v>
      </c>
      <c r="W7" s="17">
        <f>(MIN(D66:D69))</f>
        <v>2073</v>
      </c>
      <c r="X7" s="17">
        <f>(MIN(E66:E69))</f>
        <v>9999</v>
      </c>
      <c r="Y7" s="17">
        <f>(MIN(F66:F69))</f>
        <v>9999</v>
      </c>
      <c r="Z7" s="17">
        <f t="shared" ref="Z7:AB7" si="21">(MIN(G66:G69))</f>
        <v>9999</v>
      </c>
      <c r="AA7" s="17">
        <f t="shared" si="21"/>
        <v>9999</v>
      </c>
      <c r="AB7" s="17">
        <f t="shared" si="21"/>
        <v>9999</v>
      </c>
      <c r="AC7" s="18"/>
      <c r="AD7" s="19" t="s">
        <v>33</v>
      </c>
      <c r="AE7" t="str">
        <f t="shared" si="4"/>
        <v>262BES0150</v>
      </c>
      <c r="AF7" t="str">
        <f t="shared" si="5"/>
        <v>C</v>
      </c>
      <c r="AG7" s="20">
        <f t="shared" si="6"/>
        <v>0</v>
      </c>
      <c r="AH7" s="20">
        <f t="shared" si="7"/>
        <v>1</v>
      </c>
      <c r="AI7" s="20">
        <f t="shared" si="8"/>
        <v>0</v>
      </c>
      <c r="AJ7" s="21">
        <f t="shared" si="1"/>
        <v>2051</v>
      </c>
      <c r="AK7" s="21">
        <f t="shared" si="1"/>
        <v>2063</v>
      </c>
      <c r="AL7" s="21">
        <f t="shared" si="1"/>
        <v>9999</v>
      </c>
      <c r="AM7" s="21">
        <f t="shared" si="1"/>
        <v>9999</v>
      </c>
      <c r="AN7" s="21">
        <f t="shared" si="1"/>
        <v>9999</v>
      </c>
      <c r="AO7" s="21">
        <f t="shared" si="1"/>
        <v>9999</v>
      </c>
      <c r="AP7" s="21">
        <f t="shared" si="1"/>
        <v>9999</v>
      </c>
      <c r="AQ7" s="8"/>
      <c r="AR7" s="19">
        <v>30.9</v>
      </c>
      <c r="AS7" s="19" t="s">
        <v>34</v>
      </c>
      <c r="AT7" s="20">
        <f t="shared" si="14"/>
        <v>0</v>
      </c>
      <c r="AU7" s="20">
        <f t="shared" si="10"/>
        <v>0</v>
      </c>
      <c r="AV7" s="20">
        <f t="shared" si="10"/>
        <v>0</v>
      </c>
      <c r="AW7" s="20">
        <f t="shared" si="10"/>
        <v>0</v>
      </c>
      <c r="AX7" s="20">
        <f t="shared" si="10"/>
        <v>0</v>
      </c>
      <c r="AY7" s="20">
        <f t="shared" si="10"/>
        <v>0</v>
      </c>
      <c r="AZ7" s="20">
        <f t="shared" si="10"/>
        <v>0</v>
      </c>
      <c r="BA7" s="20">
        <f t="shared" si="10"/>
        <v>0</v>
      </c>
      <c r="BB7" s="20">
        <f t="shared" si="10"/>
        <v>0</v>
      </c>
      <c r="BC7" s="20">
        <f t="shared" si="10"/>
        <v>0</v>
      </c>
      <c r="BD7" s="20">
        <f t="shared" si="10"/>
        <v>0</v>
      </c>
      <c r="BE7" s="20">
        <f t="shared" si="10"/>
        <v>0</v>
      </c>
      <c r="BF7" s="20">
        <f t="shared" si="10"/>
        <v>0</v>
      </c>
      <c r="BG7" s="20">
        <f t="shared" si="10"/>
        <v>0</v>
      </c>
      <c r="BH7" s="20">
        <f t="shared" si="10"/>
        <v>0</v>
      </c>
      <c r="BI7" s="20">
        <f t="shared" si="10"/>
        <v>0</v>
      </c>
      <c r="BJ7" s="20">
        <f t="shared" si="10"/>
        <v>0</v>
      </c>
      <c r="BK7" s="20">
        <f t="shared" si="10"/>
        <v>0</v>
      </c>
      <c r="BL7" s="20">
        <f t="shared" si="10"/>
        <v>0</v>
      </c>
      <c r="BM7" s="20">
        <f t="shared" si="10"/>
        <v>0</v>
      </c>
      <c r="BN7" s="20">
        <f t="shared" si="10"/>
        <v>0</v>
      </c>
      <c r="BO7" s="20">
        <f t="shared" si="10"/>
        <v>0</v>
      </c>
      <c r="BP7" s="20">
        <f t="shared" si="10"/>
        <v>0</v>
      </c>
      <c r="BQ7" s="20">
        <f t="shared" si="10"/>
        <v>0</v>
      </c>
      <c r="BR7" s="20">
        <f t="shared" si="10"/>
        <v>0</v>
      </c>
      <c r="BS7" s="20"/>
      <c r="BT7" s="20"/>
      <c r="BU7" s="20"/>
      <c r="BV7" s="20"/>
      <c r="BW7" s="20"/>
      <c r="BX7" s="18"/>
      <c r="BY7" s="20">
        <f t="shared" si="15"/>
        <v>0</v>
      </c>
      <c r="BZ7" s="20">
        <f t="shared" si="11"/>
        <v>0</v>
      </c>
      <c r="CA7" s="20">
        <f t="shared" si="11"/>
        <v>0</v>
      </c>
      <c r="CB7" s="20">
        <f t="shared" si="11"/>
        <v>0</v>
      </c>
      <c r="CC7" s="20">
        <f t="shared" si="11"/>
        <v>0</v>
      </c>
      <c r="CD7" s="20">
        <f t="shared" si="11"/>
        <v>0</v>
      </c>
      <c r="CE7" s="20">
        <f t="shared" si="11"/>
        <v>0</v>
      </c>
      <c r="CF7" s="20">
        <f t="shared" si="11"/>
        <v>0</v>
      </c>
      <c r="CG7" s="20">
        <f t="shared" si="11"/>
        <v>0</v>
      </c>
      <c r="CH7" s="20">
        <f t="shared" si="11"/>
        <v>0</v>
      </c>
      <c r="CI7" s="20">
        <f t="shared" si="11"/>
        <v>0</v>
      </c>
      <c r="CJ7" s="20">
        <f t="shared" si="11"/>
        <v>0</v>
      </c>
      <c r="CK7" s="20">
        <f t="shared" si="11"/>
        <v>0</v>
      </c>
      <c r="CL7" s="20">
        <f t="shared" si="11"/>
        <v>0</v>
      </c>
      <c r="CM7" s="20">
        <f t="shared" si="11"/>
        <v>0</v>
      </c>
      <c r="CN7" s="20">
        <f t="shared" si="11"/>
        <v>0</v>
      </c>
      <c r="CO7" s="20">
        <f t="shared" si="11"/>
        <v>0</v>
      </c>
      <c r="CP7" s="20">
        <f t="shared" si="11"/>
        <v>0</v>
      </c>
      <c r="CQ7" s="20">
        <f t="shared" si="11"/>
        <v>0</v>
      </c>
      <c r="CR7" s="20">
        <f t="shared" si="11"/>
        <v>0</v>
      </c>
      <c r="CS7" s="20">
        <f t="shared" si="11"/>
        <v>0</v>
      </c>
      <c r="CT7" s="20">
        <f t="shared" si="11"/>
        <v>0</v>
      </c>
      <c r="CU7" s="20">
        <f t="shared" si="11"/>
        <v>0</v>
      </c>
      <c r="CV7" s="20">
        <f t="shared" si="11"/>
        <v>0</v>
      </c>
      <c r="CW7" s="20">
        <f t="shared" si="11"/>
        <v>0</v>
      </c>
      <c r="CX7" s="20"/>
      <c r="CY7" s="20"/>
      <c r="CZ7" s="20"/>
      <c r="DA7" s="20"/>
      <c r="DB7" s="20"/>
      <c r="DD7" s="20">
        <f t="shared" si="16"/>
        <v>0</v>
      </c>
      <c r="DE7" s="20">
        <f t="shared" si="12"/>
        <v>0</v>
      </c>
      <c r="DF7" s="20">
        <f t="shared" si="12"/>
        <v>0</v>
      </c>
      <c r="DG7" s="20">
        <f t="shared" si="12"/>
        <v>0</v>
      </c>
      <c r="DH7" s="20">
        <f t="shared" si="12"/>
        <v>0</v>
      </c>
      <c r="DI7" s="20">
        <f t="shared" si="12"/>
        <v>0</v>
      </c>
      <c r="DJ7" s="20">
        <f t="shared" si="12"/>
        <v>0</v>
      </c>
      <c r="DK7" s="20">
        <f t="shared" si="12"/>
        <v>0</v>
      </c>
      <c r="DL7" s="20">
        <f t="shared" si="12"/>
        <v>0</v>
      </c>
      <c r="DM7" s="20">
        <f t="shared" si="12"/>
        <v>0</v>
      </c>
      <c r="DN7" s="20">
        <f t="shared" si="12"/>
        <v>0</v>
      </c>
      <c r="DO7" s="20">
        <f t="shared" si="12"/>
        <v>0</v>
      </c>
      <c r="DP7" s="20">
        <f t="shared" si="12"/>
        <v>0</v>
      </c>
      <c r="DQ7" s="20">
        <f t="shared" si="12"/>
        <v>0</v>
      </c>
      <c r="DR7" s="20">
        <f t="shared" si="12"/>
        <v>0</v>
      </c>
      <c r="DS7" s="20">
        <f t="shared" si="12"/>
        <v>0</v>
      </c>
      <c r="DT7" s="20">
        <f t="shared" si="12"/>
        <v>0</v>
      </c>
      <c r="DU7" s="20">
        <f t="shared" si="12"/>
        <v>0</v>
      </c>
      <c r="DV7" s="20">
        <f t="shared" si="12"/>
        <v>0</v>
      </c>
      <c r="DW7" s="20">
        <f t="shared" si="12"/>
        <v>0</v>
      </c>
      <c r="DX7" s="20">
        <f t="shared" si="12"/>
        <v>0</v>
      </c>
      <c r="DY7" s="20">
        <f t="shared" si="12"/>
        <v>0</v>
      </c>
      <c r="DZ7" s="20">
        <f t="shared" si="12"/>
        <v>0</v>
      </c>
      <c r="EA7" s="20">
        <f t="shared" si="12"/>
        <v>0</v>
      </c>
      <c r="EB7" s="20">
        <f t="shared" si="12"/>
        <v>0</v>
      </c>
      <c r="EC7" s="20"/>
      <c r="ED7" s="20"/>
      <c r="EE7" s="20"/>
      <c r="EF7" s="20"/>
      <c r="EG7" s="20"/>
      <c r="EH7" s="18"/>
      <c r="EI7" s="20">
        <f t="shared" si="17"/>
        <v>0</v>
      </c>
      <c r="EJ7" s="20">
        <f t="shared" si="18"/>
        <v>0</v>
      </c>
      <c r="EK7" s="20">
        <f t="shared" si="19"/>
        <v>0</v>
      </c>
    </row>
    <row r="8" spans="1:141" x14ac:dyDescent="0.25">
      <c r="A8" s="24" t="s">
        <v>14</v>
      </c>
      <c r="B8" s="24">
        <v>2013</v>
      </c>
      <c r="C8" s="24">
        <v>2051</v>
      </c>
      <c r="D8" s="24">
        <v>2062</v>
      </c>
      <c r="E8" s="24">
        <v>9999</v>
      </c>
      <c r="F8" s="24">
        <v>9999</v>
      </c>
      <c r="G8" s="24">
        <v>9999</v>
      </c>
      <c r="H8" s="24">
        <v>9999</v>
      </c>
      <c r="I8" s="29">
        <v>9999</v>
      </c>
      <c r="J8" s="24"/>
      <c r="K8" s="24"/>
      <c r="L8" s="24">
        <v>635222</v>
      </c>
      <c r="M8" s="24" t="s">
        <v>16</v>
      </c>
      <c r="N8" s="16">
        <v>18.422326148840991</v>
      </c>
      <c r="O8" s="3" t="s">
        <v>97</v>
      </c>
      <c r="P8" t="s">
        <v>17</v>
      </c>
      <c r="Q8" t="str">
        <f t="shared" si="2"/>
        <v>ES</v>
      </c>
      <c r="R8" s="47">
        <f>SUMIFS(N:N,Q:Q,R7,J:J,"Sim")/SUM(N:N)</f>
        <v>1.3259107768768459E-2</v>
      </c>
      <c r="T8" s="5" t="s">
        <v>35</v>
      </c>
      <c r="U8" s="17">
        <f>MIN(B70:B87)</f>
        <v>2013</v>
      </c>
      <c r="V8" s="17">
        <f>(MIN(C70:C87))</f>
        <v>2062</v>
      </c>
      <c r="W8" s="17">
        <f>(MIN(D70:D87))</f>
        <v>2073</v>
      </c>
      <c r="X8" s="17">
        <f>(MIN(E70:E87))</f>
        <v>9999</v>
      </c>
      <c r="Y8" s="17">
        <f>(MIN(F70:F87))</f>
        <v>9999</v>
      </c>
      <c r="Z8" s="17">
        <f t="shared" ref="Z8:AB8" si="22">(MIN(G70:G87))</f>
        <v>9999</v>
      </c>
      <c r="AA8" s="17">
        <f t="shared" si="22"/>
        <v>9999</v>
      </c>
      <c r="AB8" s="17">
        <f t="shared" si="22"/>
        <v>9999</v>
      </c>
      <c r="AC8" s="18"/>
      <c r="AD8" s="19" t="s">
        <v>36</v>
      </c>
      <c r="AE8" t="str">
        <f t="shared" si="4"/>
        <v>262BES0155</v>
      </c>
      <c r="AF8" t="str">
        <f t="shared" si="5"/>
        <v>C</v>
      </c>
      <c r="AG8" s="20">
        <f t="shared" si="6"/>
        <v>0</v>
      </c>
      <c r="AH8" s="20">
        <f t="shared" si="7"/>
        <v>1</v>
      </c>
      <c r="AI8" s="20">
        <f t="shared" si="8"/>
        <v>0</v>
      </c>
      <c r="AJ8" s="21">
        <f t="shared" si="1"/>
        <v>2051</v>
      </c>
      <c r="AK8" s="21">
        <f t="shared" si="1"/>
        <v>2063</v>
      </c>
      <c r="AL8" s="21">
        <f t="shared" si="1"/>
        <v>9999</v>
      </c>
      <c r="AM8" s="21">
        <f t="shared" si="1"/>
        <v>9999</v>
      </c>
      <c r="AN8" s="21">
        <f t="shared" si="1"/>
        <v>9999</v>
      </c>
      <c r="AO8" s="21">
        <f t="shared" si="1"/>
        <v>9999</v>
      </c>
      <c r="AP8" s="21">
        <f t="shared" si="1"/>
        <v>9999</v>
      </c>
      <c r="AQ8" s="8"/>
      <c r="AR8" s="19">
        <v>6.7000000000000028</v>
      </c>
      <c r="AS8" s="19" t="s">
        <v>37</v>
      </c>
      <c r="AT8" s="20">
        <f t="shared" si="14"/>
        <v>0</v>
      </c>
      <c r="AU8" s="20">
        <f t="shared" si="10"/>
        <v>0</v>
      </c>
      <c r="AV8" s="20">
        <f t="shared" si="10"/>
        <v>0</v>
      </c>
      <c r="AW8" s="20">
        <f t="shared" si="10"/>
        <v>0</v>
      </c>
      <c r="AX8" s="20">
        <f t="shared" si="10"/>
        <v>0</v>
      </c>
      <c r="AY8" s="20">
        <f t="shared" si="10"/>
        <v>0</v>
      </c>
      <c r="AZ8" s="20">
        <f t="shared" si="10"/>
        <v>0</v>
      </c>
      <c r="BA8" s="20">
        <f t="shared" si="10"/>
        <v>0</v>
      </c>
      <c r="BB8" s="20">
        <f t="shared" si="10"/>
        <v>0</v>
      </c>
      <c r="BC8" s="20">
        <f t="shared" si="10"/>
        <v>0</v>
      </c>
      <c r="BD8" s="20">
        <f t="shared" si="10"/>
        <v>0</v>
      </c>
      <c r="BE8" s="20">
        <f t="shared" si="10"/>
        <v>0</v>
      </c>
      <c r="BF8" s="20">
        <f t="shared" si="10"/>
        <v>0</v>
      </c>
      <c r="BG8" s="20">
        <f t="shared" si="10"/>
        <v>0</v>
      </c>
      <c r="BH8" s="20">
        <f t="shared" si="10"/>
        <v>0</v>
      </c>
      <c r="BI8" s="20">
        <f t="shared" si="10"/>
        <v>0</v>
      </c>
      <c r="BJ8" s="20">
        <f t="shared" si="10"/>
        <v>0</v>
      </c>
      <c r="BK8" s="20">
        <f t="shared" si="10"/>
        <v>0</v>
      </c>
      <c r="BL8" s="20">
        <f t="shared" si="10"/>
        <v>0</v>
      </c>
      <c r="BM8" s="20">
        <f t="shared" si="10"/>
        <v>0</v>
      </c>
      <c r="BN8" s="20">
        <f t="shared" si="10"/>
        <v>0</v>
      </c>
      <c r="BO8" s="20">
        <f t="shared" si="10"/>
        <v>0</v>
      </c>
      <c r="BP8" s="20">
        <f t="shared" si="10"/>
        <v>0</v>
      </c>
      <c r="BQ8" s="20">
        <f t="shared" si="10"/>
        <v>0</v>
      </c>
      <c r="BR8" s="20">
        <f t="shared" si="10"/>
        <v>0</v>
      </c>
      <c r="BS8" s="20"/>
      <c r="BT8" s="20"/>
      <c r="BU8" s="20"/>
      <c r="BV8" s="20"/>
      <c r="BW8" s="20"/>
      <c r="BX8" s="18"/>
      <c r="BY8" s="20">
        <f t="shared" si="15"/>
        <v>0</v>
      </c>
      <c r="BZ8" s="20">
        <f t="shared" si="11"/>
        <v>0</v>
      </c>
      <c r="CA8" s="20">
        <f t="shared" si="11"/>
        <v>0</v>
      </c>
      <c r="CB8" s="20">
        <f t="shared" si="11"/>
        <v>0</v>
      </c>
      <c r="CC8" s="20">
        <f t="shared" si="11"/>
        <v>0</v>
      </c>
      <c r="CD8" s="20">
        <f t="shared" si="11"/>
        <v>0</v>
      </c>
      <c r="CE8" s="20">
        <f t="shared" si="11"/>
        <v>0</v>
      </c>
      <c r="CF8" s="20">
        <f t="shared" si="11"/>
        <v>0</v>
      </c>
      <c r="CG8" s="20">
        <f t="shared" si="11"/>
        <v>0</v>
      </c>
      <c r="CH8" s="20">
        <f t="shared" si="11"/>
        <v>0</v>
      </c>
      <c r="CI8" s="20">
        <f t="shared" si="11"/>
        <v>0</v>
      </c>
      <c r="CJ8" s="20">
        <f t="shared" si="11"/>
        <v>0</v>
      </c>
      <c r="CK8" s="20">
        <f t="shared" si="11"/>
        <v>0</v>
      </c>
      <c r="CL8" s="20">
        <f t="shared" si="11"/>
        <v>0</v>
      </c>
      <c r="CM8" s="20">
        <f t="shared" si="11"/>
        <v>0</v>
      </c>
      <c r="CN8" s="20">
        <f t="shared" si="11"/>
        <v>0</v>
      </c>
      <c r="CO8" s="20">
        <f t="shared" si="11"/>
        <v>0</v>
      </c>
      <c r="CP8" s="20">
        <f t="shared" si="11"/>
        <v>0</v>
      </c>
      <c r="CQ8" s="20">
        <f t="shared" si="11"/>
        <v>0</v>
      </c>
      <c r="CR8" s="20">
        <f t="shared" si="11"/>
        <v>0</v>
      </c>
      <c r="CS8" s="20">
        <f t="shared" si="11"/>
        <v>0</v>
      </c>
      <c r="CT8" s="20">
        <f t="shared" si="11"/>
        <v>0</v>
      </c>
      <c r="CU8" s="20">
        <f t="shared" si="11"/>
        <v>0</v>
      </c>
      <c r="CV8" s="20">
        <f t="shared" si="11"/>
        <v>0</v>
      </c>
      <c r="CW8" s="20">
        <f t="shared" si="11"/>
        <v>0</v>
      </c>
      <c r="CX8" s="20"/>
      <c r="CY8" s="20"/>
      <c r="CZ8" s="20"/>
      <c r="DA8" s="20"/>
      <c r="DB8" s="20"/>
      <c r="DD8" s="20">
        <f t="shared" si="16"/>
        <v>0</v>
      </c>
      <c r="DE8" s="20">
        <f t="shared" si="12"/>
        <v>0</v>
      </c>
      <c r="DF8" s="20">
        <f t="shared" si="12"/>
        <v>0</v>
      </c>
      <c r="DG8" s="20">
        <f t="shared" si="12"/>
        <v>0</v>
      </c>
      <c r="DH8" s="20">
        <f t="shared" si="12"/>
        <v>0</v>
      </c>
      <c r="DI8" s="20">
        <f t="shared" si="12"/>
        <v>0</v>
      </c>
      <c r="DJ8" s="20">
        <f t="shared" si="12"/>
        <v>0</v>
      </c>
      <c r="DK8" s="20">
        <f t="shared" si="12"/>
        <v>0</v>
      </c>
      <c r="DL8" s="20">
        <f t="shared" si="12"/>
        <v>0</v>
      </c>
      <c r="DM8" s="20">
        <f t="shared" si="12"/>
        <v>0</v>
      </c>
      <c r="DN8" s="20">
        <f t="shared" si="12"/>
        <v>0</v>
      </c>
      <c r="DO8" s="20">
        <f t="shared" si="12"/>
        <v>0</v>
      </c>
      <c r="DP8" s="20">
        <f t="shared" si="12"/>
        <v>0</v>
      </c>
      <c r="DQ8" s="20">
        <f t="shared" si="12"/>
        <v>0</v>
      </c>
      <c r="DR8" s="20">
        <f t="shared" si="12"/>
        <v>0</v>
      </c>
      <c r="DS8" s="20">
        <f t="shared" si="12"/>
        <v>0</v>
      </c>
      <c r="DT8" s="20">
        <f t="shared" si="12"/>
        <v>0</v>
      </c>
      <c r="DU8" s="20">
        <f t="shared" si="12"/>
        <v>0</v>
      </c>
      <c r="DV8" s="20">
        <f t="shared" si="12"/>
        <v>0</v>
      </c>
      <c r="DW8" s="20">
        <f t="shared" si="12"/>
        <v>0</v>
      </c>
      <c r="DX8" s="20">
        <f t="shared" si="12"/>
        <v>0</v>
      </c>
      <c r="DY8" s="20">
        <f t="shared" si="12"/>
        <v>0</v>
      </c>
      <c r="DZ8" s="20">
        <f t="shared" si="12"/>
        <v>0</v>
      </c>
      <c r="EA8" s="20">
        <f t="shared" si="12"/>
        <v>0</v>
      </c>
      <c r="EB8" s="20">
        <f t="shared" si="12"/>
        <v>0</v>
      </c>
      <c r="EC8" s="20"/>
      <c r="ED8" s="20"/>
      <c r="EE8" s="20"/>
      <c r="EF8" s="20"/>
      <c r="EG8" s="20"/>
      <c r="EH8" s="18"/>
      <c r="EI8" s="20">
        <f t="shared" si="17"/>
        <v>0</v>
      </c>
      <c r="EJ8" s="20">
        <f t="shared" si="18"/>
        <v>0</v>
      </c>
      <c r="EK8" s="20">
        <f t="shared" si="19"/>
        <v>0</v>
      </c>
    </row>
    <row r="9" spans="1:141" x14ac:dyDescent="0.25">
      <c r="A9" s="24"/>
      <c r="B9" s="25"/>
      <c r="C9" s="25"/>
      <c r="D9" s="25"/>
      <c r="E9" s="25"/>
      <c r="F9" s="25"/>
      <c r="G9" s="25"/>
      <c r="H9" s="25"/>
      <c r="I9" s="26"/>
      <c r="J9" s="25"/>
      <c r="K9" s="25"/>
      <c r="L9" s="25"/>
      <c r="M9" s="25"/>
      <c r="N9" s="16" t="s">
        <v>98</v>
      </c>
      <c r="O9" s="3" t="s">
        <v>98</v>
      </c>
      <c r="P9" t="s">
        <v>98</v>
      </c>
      <c r="Q9" t="str">
        <f t="shared" si="2"/>
        <v/>
      </c>
      <c r="T9" s="5" t="s">
        <v>38</v>
      </c>
      <c r="U9" s="17">
        <f>MIN(B88:B101)</f>
        <v>2013</v>
      </c>
      <c r="V9" s="17">
        <f>(MIN(C88:C101))</f>
        <v>2057</v>
      </c>
      <c r="W9" s="17">
        <f>(MIN(D88:D101))</f>
        <v>2069</v>
      </c>
      <c r="X9" s="17">
        <f>(MIN(E88:E101))</f>
        <v>9999</v>
      </c>
      <c r="Y9" s="17">
        <f>(MIN(F88:F101))</f>
        <v>9999</v>
      </c>
      <c r="Z9" s="17">
        <f t="shared" ref="Z9:AB9" si="23">(MIN(G88:G101))</f>
        <v>9999</v>
      </c>
      <c r="AA9" s="17">
        <f t="shared" si="23"/>
        <v>9999</v>
      </c>
      <c r="AB9" s="17">
        <f t="shared" si="23"/>
        <v>9999</v>
      </c>
      <c r="AC9" s="18"/>
      <c r="AD9" s="19" t="s">
        <v>39</v>
      </c>
      <c r="AE9" t="str">
        <f t="shared" si="4"/>
        <v>262BES0170</v>
      </c>
      <c r="AF9" t="str">
        <f t="shared" si="5"/>
        <v>C</v>
      </c>
      <c r="AG9" s="20">
        <f t="shared" si="6"/>
        <v>0</v>
      </c>
      <c r="AH9" s="20">
        <f t="shared" si="7"/>
        <v>1</v>
      </c>
      <c r="AI9" s="20">
        <f t="shared" si="8"/>
        <v>0</v>
      </c>
      <c r="AJ9" s="21">
        <f t="shared" si="1"/>
        <v>2051</v>
      </c>
      <c r="AK9" s="21">
        <f t="shared" si="1"/>
        <v>2063</v>
      </c>
      <c r="AL9" s="21">
        <f t="shared" si="1"/>
        <v>9999</v>
      </c>
      <c r="AM9" s="21">
        <f t="shared" si="1"/>
        <v>9999</v>
      </c>
      <c r="AN9" s="21">
        <f t="shared" si="1"/>
        <v>9999</v>
      </c>
      <c r="AO9" s="21">
        <f t="shared" si="1"/>
        <v>9999</v>
      </c>
      <c r="AP9" s="21">
        <f t="shared" si="1"/>
        <v>9999</v>
      </c>
      <c r="AQ9" s="8"/>
      <c r="AR9" s="19">
        <v>1.2999999999999972</v>
      </c>
      <c r="AS9" s="19" t="s">
        <v>40</v>
      </c>
      <c r="AT9" s="20">
        <f t="shared" si="14"/>
        <v>0</v>
      </c>
      <c r="AU9" s="20">
        <f t="shared" si="10"/>
        <v>0</v>
      </c>
      <c r="AV9" s="20">
        <f t="shared" si="10"/>
        <v>0</v>
      </c>
      <c r="AW9" s="20">
        <f t="shared" si="10"/>
        <v>0</v>
      </c>
      <c r="AX9" s="20">
        <f t="shared" si="10"/>
        <v>0</v>
      </c>
      <c r="AY9" s="20">
        <f t="shared" si="10"/>
        <v>0</v>
      </c>
      <c r="AZ9" s="20">
        <f t="shared" si="10"/>
        <v>0</v>
      </c>
      <c r="BA9" s="20">
        <f t="shared" si="10"/>
        <v>0</v>
      </c>
      <c r="BB9" s="20">
        <f t="shared" si="10"/>
        <v>0</v>
      </c>
      <c r="BC9" s="20">
        <f t="shared" si="10"/>
        <v>0</v>
      </c>
      <c r="BD9" s="20">
        <f t="shared" si="10"/>
        <v>0</v>
      </c>
      <c r="BE9" s="20">
        <f t="shared" si="10"/>
        <v>0</v>
      </c>
      <c r="BF9" s="20">
        <f t="shared" si="10"/>
        <v>0</v>
      </c>
      <c r="BG9" s="20">
        <f t="shared" si="10"/>
        <v>0</v>
      </c>
      <c r="BH9" s="20">
        <f t="shared" si="10"/>
        <v>0</v>
      </c>
      <c r="BI9" s="20">
        <f t="shared" si="10"/>
        <v>0</v>
      </c>
      <c r="BJ9" s="20">
        <f t="shared" si="10"/>
        <v>0</v>
      </c>
      <c r="BK9" s="20">
        <f t="shared" si="10"/>
        <v>0</v>
      </c>
      <c r="BL9" s="20">
        <f t="shared" si="10"/>
        <v>0</v>
      </c>
      <c r="BM9" s="20">
        <f t="shared" si="10"/>
        <v>0</v>
      </c>
      <c r="BN9" s="20">
        <f t="shared" si="10"/>
        <v>0</v>
      </c>
      <c r="BO9" s="20">
        <f t="shared" si="10"/>
        <v>0</v>
      </c>
      <c r="BP9" s="20">
        <f t="shared" si="10"/>
        <v>0</v>
      </c>
      <c r="BQ9" s="20">
        <f t="shared" si="10"/>
        <v>0</v>
      </c>
      <c r="BR9" s="20">
        <f t="shared" si="10"/>
        <v>0</v>
      </c>
      <c r="BS9" s="20"/>
      <c r="BT9" s="20"/>
      <c r="BU9" s="20"/>
      <c r="BV9" s="20"/>
      <c r="BW9" s="20"/>
      <c r="BX9" s="18"/>
      <c r="BY9" s="20">
        <f t="shared" si="15"/>
        <v>0</v>
      </c>
      <c r="BZ9" s="20">
        <f t="shared" si="11"/>
        <v>0</v>
      </c>
      <c r="CA9" s="20">
        <f t="shared" si="11"/>
        <v>0</v>
      </c>
      <c r="CB9" s="20">
        <f t="shared" si="11"/>
        <v>0</v>
      </c>
      <c r="CC9" s="20">
        <f t="shared" si="11"/>
        <v>0</v>
      </c>
      <c r="CD9" s="20">
        <f t="shared" si="11"/>
        <v>0</v>
      </c>
      <c r="CE9" s="20">
        <f t="shared" si="11"/>
        <v>0</v>
      </c>
      <c r="CF9" s="20">
        <f t="shared" si="11"/>
        <v>0</v>
      </c>
      <c r="CG9" s="20">
        <f t="shared" si="11"/>
        <v>0</v>
      </c>
      <c r="CH9" s="20">
        <f t="shared" si="11"/>
        <v>0</v>
      </c>
      <c r="CI9" s="20">
        <f t="shared" si="11"/>
        <v>0</v>
      </c>
      <c r="CJ9" s="20">
        <f t="shared" si="11"/>
        <v>0</v>
      </c>
      <c r="CK9" s="20">
        <f t="shared" si="11"/>
        <v>0</v>
      </c>
      <c r="CL9" s="20">
        <f t="shared" si="11"/>
        <v>0</v>
      </c>
      <c r="CM9" s="20">
        <f t="shared" si="11"/>
        <v>0</v>
      </c>
      <c r="CN9" s="20">
        <f t="shared" si="11"/>
        <v>0</v>
      </c>
      <c r="CO9" s="20">
        <f t="shared" si="11"/>
        <v>0</v>
      </c>
      <c r="CP9" s="20">
        <f t="shared" si="11"/>
        <v>0</v>
      </c>
      <c r="CQ9" s="20">
        <f t="shared" si="11"/>
        <v>0</v>
      </c>
      <c r="CR9" s="20">
        <f t="shared" si="11"/>
        <v>0</v>
      </c>
      <c r="CS9" s="20">
        <f t="shared" si="11"/>
        <v>0</v>
      </c>
      <c r="CT9" s="20">
        <f t="shared" si="11"/>
        <v>0</v>
      </c>
      <c r="CU9" s="20">
        <f t="shared" si="11"/>
        <v>0</v>
      </c>
      <c r="CV9" s="20">
        <f t="shared" si="11"/>
        <v>0</v>
      </c>
      <c r="CW9" s="20">
        <f t="shared" si="11"/>
        <v>0</v>
      </c>
      <c r="CX9" s="20"/>
      <c r="CY9" s="20"/>
      <c r="CZ9" s="20"/>
      <c r="DA9" s="20"/>
      <c r="DB9" s="20"/>
      <c r="DD9" s="20">
        <f t="shared" si="16"/>
        <v>0</v>
      </c>
      <c r="DE9" s="20">
        <f t="shared" si="12"/>
        <v>0</v>
      </c>
      <c r="DF9" s="20">
        <f t="shared" si="12"/>
        <v>0</v>
      </c>
      <c r="DG9" s="20">
        <f t="shared" si="12"/>
        <v>0</v>
      </c>
      <c r="DH9" s="20">
        <f t="shared" si="12"/>
        <v>0</v>
      </c>
      <c r="DI9" s="20">
        <f t="shared" si="12"/>
        <v>0</v>
      </c>
      <c r="DJ9" s="20">
        <f t="shared" si="12"/>
        <v>0</v>
      </c>
      <c r="DK9" s="20">
        <f t="shared" si="12"/>
        <v>0</v>
      </c>
      <c r="DL9" s="20">
        <f t="shared" si="12"/>
        <v>0</v>
      </c>
      <c r="DM9" s="20">
        <f t="shared" si="12"/>
        <v>0</v>
      </c>
      <c r="DN9" s="20">
        <f t="shared" si="12"/>
        <v>0</v>
      </c>
      <c r="DO9" s="20">
        <f t="shared" si="12"/>
        <v>0</v>
      </c>
      <c r="DP9" s="20">
        <f t="shared" si="12"/>
        <v>0</v>
      </c>
      <c r="DQ9" s="20">
        <f t="shared" si="12"/>
        <v>0</v>
      </c>
      <c r="DR9" s="20">
        <f t="shared" si="12"/>
        <v>0</v>
      </c>
      <c r="DS9" s="20">
        <f t="shared" si="12"/>
        <v>0</v>
      </c>
      <c r="DT9" s="20">
        <f t="shared" si="12"/>
        <v>0</v>
      </c>
      <c r="DU9" s="20">
        <f t="shared" si="12"/>
        <v>0</v>
      </c>
      <c r="DV9" s="20">
        <f t="shared" si="12"/>
        <v>0</v>
      </c>
      <c r="DW9" s="20">
        <f t="shared" si="12"/>
        <v>0</v>
      </c>
      <c r="DX9" s="20">
        <f t="shared" si="12"/>
        <v>0</v>
      </c>
      <c r="DY9" s="20">
        <f t="shared" si="12"/>
        <v>0</v>
      </c>
      <c r="DZ9" s="20">
        <f t="shared" si="12"/>
        <v>0</v>
      </c>
      <c r="EA9" s="20">
        <f t="shared" si="12"/>
        <v>0</v>
      </c>
      <c r="EB9" s="20">
        <f t="shared" si="12"/>
        <v>0</v>
      </c>
      <c r="EC9" s="20"/>
      <c r="ED9" s="20"/>
      <c r="EE9" s="20"/>
      <c r="EF9" s="20"/>
      <c r="EG9" s="20"/>
      <c r="EH9" s="18"/>
      <c r="EI9" s="20">
        <f t="shared" si="17"/>
        <v>0</v>
      </c>
      <c r="EJ9" s="20">
        <f t="shared" si="18"/>
        <v>0</v>
      </c>
      <c r="EK9" s="20">
        <f t="shared" si="19"/>
        <v>0</v>
      </c>
    </row>
    <row r="10" spans="1:141" x14ac:dyDescent="0.25">
      <c r="A10" s="24" t="s">
        <v>14</v>
      </c>
      <c r="B10" s="24">
        <v>2013</v>
      </c>
      <c r="C10" s="24">
        <v>2047</v>
      </c>
      <c r="D10" s="24">
        <v>2059</v>
      </c>
      <c r="E10" s="24">
        <v>9999</v>
      </c>
      <c r="F10" s="24">
        <v>9999</v>
      </c>
      <c r="G10" s="24">
        <v>9999</v>
      </c>
      <c r="H10" s="24">
        <v>9999</v>
      </c>
      <c r="I10" s="29">
        <v>9999</v>
      </c>
      <c r="J10" s="24"/>
      <c r="K10" s="24"/>
      <c r="L10" s="24">
        <v>650335</v>
      </c>
      <c r="M10" s="24" t="s">
        <v>28</v>
      </c>
      <c r="N10" s="16">
        <v>3.3000000000000043</v>
      </c>
      <c r="O10" s="3" t="s">
        <v>99</v>
      </c>
      <c r="P10" t="s">
        <v>19</v>
      </c>
      <c r="Q10" t="str">
        <f t="shared" si="2"/>
        <v>ES</v>
      </c>
      <c r="T10" s="5" t="s">
        <v>41</v>
      </c>
      <c r="U10" s="17">
        <f>MIN(B102:B111)</f>
        <v>2013</v>
      </c>
      <c r="V10" s="17">
        <f>(MIN(C102:C111))</f>
        <v>2067</v>
      </c>
      <c r="W10" s="17">
        <f>(MIN(D102:D111))</f>
        <v>9999</v>
      </c>
      <c r="X10" s="17">
        <f>(MIN(E102:E111))</f>
        <v>9999</v>
      </c>
      <c r="Y10" s="17">
        <f>(MIN(F102:F111))</f>
        <v>9999</v>
      </c>
      <c r="Z10" s="17">
        <f t="shared" ref="Z10:AB10" si="24">(MIN(G102:G111))</f>
        <v>9999</v>
      </c>
      <c r="AA10" s="17">
        <f t="shared" si="24"/>
        <v>9999</v>
      </c>
      <c r="AB10" s="17">
        <f t="shared" si="24"/>
        <v>9999</v>
      </c>
      <c r="AC10" s="18"/>
      <c r="AD10" s="19" t="s">
        <v>42</v>
      </c>
      <c r="AE10" t="str">
        <f t="shared" si="4"/>
        <v>262BES0190</v>
      </c>
      <c r="AF10" t="str">
        <f t="shared" si="5"/>
        <v>D</v>
      </c>
      <c r="AG10" s="20">
        <f t="shared" si="6"/>
        <v>0</v>
      </c>
      <c r="AH10" s="20">
        <f t="shared" si="7"/>
        <v>1</v>
      </c>
      <c r="AI10" s="20">
        <f t="shared" si="8"/>
        <v>0</v>
      </c>
      <c r="AJ10" s="21">
        <f t="shared" si="1"/>
        <v>2062</v>
      </c>
      <c r="AK10" s="21">
        <f t="shared" si="1"/>
        <v>9999</v>
      </c>
      <c r="AL10" s="21">
        <f t="shared" si="1"/>
        <v>9999</v>
      </c>
      <c r="AM10" s="21">
        <f t="shared" si="1"/>
        <v>9999</v>
      </c>
      <c r="AN10" s="21">
        <f t="shared" si="1"/>
        <v>9999</v>
      </c>
      <c r="AO10" s="21">
        <f t="shared" si="1"/>
        <v>9999</v>
      </c>
      <c r="AP10" s="21">
        <f t="shared" si="1"/>
        <v>9999</v>
      </c>
      <c r="AQ10" s="8"/>
      <c r="AR10" s="19">
        <v>9.4000000000000057</v>
      </c>
      <c r="AS10" s="19" t="s">
        <v>43</v>
      </c>
      <c r="AT10" s="20">
        <f t="shared" si="14"/>
        <v>0</v>
      </c>
      <c r="AU10" s="20">
        <f t="shared" si="10"/>
        <v>0</v>
      </c>
      <c r="AV10" s="20">
        <f t="shared" si="10"/>
        <v>0</v>
      </c>
      <c r="AW10" s="20">
        <f t="shared" si="10"/>
        <v>0</v>
      </c>
      <c r="AX10" s="20">
        <f t="shared" si="10"/>
        <v>0</v>
      </c>
      <c r="AY10" s="20">
        <f t="shared" si="10"/>
        <v>0</v>
      </c>
      <c r="AZ10" s="20">
        <f t="shared" si="10"/>
        <v>0</v>
      </c>
      <c r="BA10" s="20">
        <f t="shared" si="10"/>
        <v>0</v>
      </c>
      <c r="BB10" s="20">
        <f t="shared" si="10"/>
        <v>0</v>
      </c>
      <c r="BC10" s="20">
        <f t="shared" si="10"/>
        <v>0</v>
      </c>
      <c r="BD10" s="20">
        <f t="shared" si="10"/>
        <v>0</v>
      </c>
      <c r="BE10" s="20">
        <f t="shared" si="10"/>
        <v>0</v>
      </c>
      <c r="BF10" s="20">
        <f t="shared" si="10"/>
        <v>0</v>
      </c>
      <c r="BG10" s="20">
        <f t="shared" si="10"/>
        <v>0</v>
      </c>
      <c r="BH10" s="20">
        <f t="shared" si="10"/>
        <v>0</v>
      </c>
      <c r="BI10" s="20">
        <f t="shared" si="10"/>
        <v>0</v>
      </c>
      <c r="BJ10" s="20">
        <f t="shared" si="10"/>
        <v>0</v>
      </c>
      <c r="BK10" s="20">
        <f t="shared" si="10"/>
        <v>0</v>
      </c>
      <c r="BL10" s="20">
        <f t="shared" si="10"/>
        <v>0</v>
      </c>
      <c r="BM10" s="20">
        <f t="shared" si="10"/>
        <v>0</v>
      </c>
      <c r="BN10" s="20">
        <f t="shared" si="10"/>
        <v>0</v>
      </c>
      <c r="BO10" s="20">
        <f t="shared" si="10"/>
        <v>0</v>
      </c>
      <c r="BP10" s="20">
        <f t="shared" si="10"/>
        <v>0</v>
      </c>
      <c r="BQ10" s="20">
        <f t="shared" si="10"/>
        <v>0</v>
      </c>
      <c r="BR10" s="20">
        <f t="shared" si="10"/>
        <v>0</v>
      </c>
      <c r="BS10" s="20"/>
      <c r="BT10" s="20"/>
      <c r="BU10" s="20"/>
      <c r="BV10" s="20"/>
      <c r="BW10" s="20"/>
      <c r="BX10" s="18"/>
      <c r="BY10" s="20">
        <f t="shared" si="15"/>
        <v>0</v>
      </c>
      <c r="BZ10" s="20">
        <f t="shared" si="11"/>
        <v>0</v>
      </c>
      <c r="CA10" s="20">
        <f t="shared" si="11"/>
        <v>0</v>
      </c>
      <c r="CB10" s="20">
        <f t="shared" si="11"/>
        <v>0</v>
      </c>
      <c r="CC10" s="20">
        <f t="shared" si="11"/>
        <v>0</v>
      </c>
      <c r="CD10" s="20">
        <f t="shared" si="11"/>
        <v>0</v>
      </c>
      <c r="CE10" s="20">
        <f t="shared" si="11"/>
        <v>0</v>
      </c>
      <c r="CF10" s="20">
        <f t="shared" si="11"/>
        <v>0</v>
      </c>
      <c r="CG10" s="20">
        <f t="shared" si="11"/>
        <v>0</v>
      </c>
      <c r="CH10" s="20">
        <f t="shared" si="11"/>
        <v>0</v>
      </c>
      <c r="CI10" s="20">
        <f t="shared" si="11"/>
        <v>0</v>
      </c>
      <c r="CJ10" s="20">
        <f t="shared" si="11"/>
        <v>0</v>
      </c>
      <c r="CK10" s="20">
        <f t="shared" si="11"/>
        <v>0</v>
      </c>
      <c r="CL10" s="20">
        <f t="shared" si="11"/>
        <v>0</v>
      </c>
      <c r="CM10" s="20">
        <f t="shared" si="11"/>
        <v>0</v>
      </c>
      <c r="CN10" s="20">
        <f t="shared" si="11"/>
        <v>0</v>
      </c>
      <c r="CO10" s="20">
        <f t="shared" si="11"/>
        <v>0</v>
      </c>
      <c r="CP10" s="20">
        <f t="shared" si="11"/>
        <v>0</v>
      </c>
      <c r="CQ10" s="20">
        <f t="shared" si="11"/>
        <v>0</v>
      </c>
      <c r="CR10" s="20">
        <f t="shared" si="11"/>
        <v>0</v>
      </c>
      <c r="CS10" s="20">
        <f t="shared" si="11"/>
        <v>0</v>
      </c>
      <c r="CT10" s="20">
        <f t="shared" si="11"/>
        <v>0</v>
      </c>
      <c r="CU10" s="20">
        <f t="shared" si="11"/>
        <v>0</v>
      </c>
      <c r="CV10" s="20">
        <f t="shared" si="11"/>
        <v>0</v>
      </c>
      <c r="CW10" s="20">
        <f t="shared" si="11"/>
        <v>0</v>
      </c>
      <c r="CX10" s="20"/>
      <c r="CY10" s="20"/>
      <c r="CZ10" s="20"/>
      <c r="DA10" s="20"/>
      <c r="DB10" s="20"/>
      <c r="DD10" s="20">
        <f t="shared" si="16"/>
        <v>0</v>
      </c>
      <c r="DE10" s="20">
        <f t="shared" si="12"/>
        <v>0</v>
      </c>
      <c r="DF10" s="20">
        <f t="shared" si="12"/>
        <v>0</v>
      </c>
      <c r="DG10" s="20">
        <f t="shared" si="12"/>
        <v>0</v>
      </c>
      <c r="DH10" s="20">
        <f t="shared" si="12"/>
        <v>0</v>
      </c>
      <c r="DI10" s="20">
        <f t="shared" si="12"/>
        <v>0</v>
      </c>
      <c r="DJ10" s="20">
        <f t="shared" si="12"/>
        <v>0</v>
      </c>
      <c r="DK10" s="20">
        <f t="shared" si="12"/>
        <v>0</v>
      </c>
      <c r="DL10" s="20">
        <f t="shared" si="12"/>
        <v>0</v>
      </c>
      <c r="DM10" s="20">
        <f t="shared" si="12"/>
        <v>0</v>
      </c>
      <c r="DN10" s="20">
        <f t="shared" si="12"/>
        <v>0</v>
      </c>
      <c r="DO10" s="20">
        <f t="shared" si="12"/>
        <v>0</v>
      </c>
      <c r="DP10" s="20">
        <f t="shared" si="12"/>
        <v>0</v>
      </c>
      <c r="DQ10" s="20">
        <f t="shared" si="12"/>
        <v>0</v>
      </c>
      <c r="DR10" s="20">
        <f t="shared" si="12"/>
        <v>0</v>
      </c>
      <c r="DS10" s="20">
        <f t="shared" si="12"/>
        <v>0</v>
      </c>
      <c r="DT10" s="20">
        <f t="shared" si="12"/>
        <v>0</v>
      </c>
      <c r="DU10" s="20">
        <f t="shared" si="12"/>
        <v>0</v>
      </c>
      <c r="DV10" s="20">
        <f t="shared" si="12"/>
        <v>0</v>
      </c>
      <c r="DW10" s="20">
        <f t="shared" si="12"/>
        <v>0</v>
      </c>
      <c r="DX10" s="20">
        <f t="shared" si="12"/>
        <v>0</v>
      </c>
      <c r="DY10" s="20">
        <f t="shared" si="12"/>
        <v>0</v>
      </c>
      <c r="DZ10" s="20">
        <f t="shared" si="12"/>
        <v>0</v>
      </c>
      <c r="EA10" s="20">
        <f t="shared" si="12"/>
        <v>0</v>
      </c>
      <c r="EB10" s="20">
        <f t="shared" si="12"/>
        <v>0</v>
      </c>
      <c r="EC10" s="20"/>
      <c r="ED10" s="20"/>
      <c r="EE10" s="20"/>
      <c r="EF10" s="20"/>
      <c r="EG10" s="20"/>
      <c r="EH10" s="18"/>
      <c r="EI10" s="20">
        <f t="shared" si="17"/>
        <v>0</v>
      </c>
      <c r="EJ10" s="20">
        <f t="shared" si="18"/>
        <v>0</v>
      </c>
      <c r="EK10" s="20">
        <f t="shared" si="19"/>
        <v>0</v>
      </c>
    </row>
    <row r="11" spans="1:141" x14ac:dyDescent="0.25">
      <c r="A11" s="24"/>
      <c r="B11" s="25"/>
      <c r="C11" s="25"/>
      <c r="D11" s="25"/>
      <c r="E11" s="25"/>
      <c r="F11" s="25"/>
      <c r="G11" s="25"/>
      <c r="H11" s="25"/>
      <c r="I11" s="26"/>
      <c r="J11" s="25"/>
      <c r="K11" s="25"/>
      <c r="L11" s="25"/>
      <c r="M11" s="25"/>
      <c r="N11" s="16" t="s">
        <v>98</v>
      </c>
      <c r="O11" s="3" t="s">
        <v>98</v>
      </c>
      <c r="P11" t="s">
        <v>98</v>
      </c>
      <c r="Q11" t="str">
        <f t="shared" si="2"/>
        <v/>
      </c>
      <c r="AC11" s="18"/>
      <c r="AD11" s="19" t="s">
        <v>44</v>
      </c>
      <c r="AE11" t="str">
        <f t="shared" si="4"/>
        <v>262BES0195</v>
      </c>
      <c r="AF11" t="str">
        <f t="shared" si="5"/>
        <v>D</v>
      </c>
      <c r="AG11" s="20">
        <f t="shared" si="6"/>
        <v>0</v>
      </c>
      <c r="AH11" s="20">
        <f t="shared" si="7"/>
        <v>1</v>
      </c>
      <c r="AI11" s="20">
        <f t="shared" si="8"/>
        <v>0</v>
      </c>
      <c r="AJ11" s="21">
        <f t="shared" si="1"/>
        <v>2062</v>
      </c>
      <c r="AK11" s="21">
        <f t="shared" si="1"/>
        <v>9999</v>
      </c>
      <c r="AL11" s="21">
        <f t="shared" si="1"/>
        <v>9999</v>
      </c>
      <c r="AM11" s="21">
        <f t="shared" si="1"/>
        <v>9999</v>
      </c>
      <c r="AN11" s="21">
        <f t="shared" si="1"/>
        <v>9999</v>
      </c>
      <c r="AO11" s="21">
        <f t="shared" si="1"/>
        <v>9999</v>
      </c>
      <c r="AP11" s="21">
        <f t="shared" si="1"/>
        <v>9999</v>
      </c>
      <c r="AQ11" s="8"/>
      <c r="AR11" s="19">
        <v>10.899999999999991</v>
      </c>
      <c r="AS11" s="19" t="s">
        <v>45</v>
      </c>
      <c r="AT11" s="20">
        <f t="shared" si="14"/>
        <v>0</v>
      </c>
      <c r="AU11" s="20">
        <f t="shared" si="10"/>
        <v>0</v>
      </c>
      <c r="AV11" s="20">
        <f t="shared" si="10"/>
        <v>0</v>
      </c>
      <c r="AW11" s="20">
        <f t="shared" si="10"/>
        <v>0</v>
      </c>
      <c r="AX11" s="20">
        <f t="shared" si="10"/>
        <v>0</v>
      </c>
      <c r="AY11" s="20">
        <f t="shared" si="10"/>
        <v>0</v>
      </c>
      <c r="AZ11" s="20">
        <f t="shared" si="10"/>
        <v>0</v>
      </c>
      <c r="BA11" s="20">
        <f t="shared" si="10"/>
        <v>0</v>
      </c>
      <c r="BB11" s="20">
        <f t="shared" si="10"/>
        <v>0</v>
      </c>
      <c r="BC11" s="20">
        <f t="shared" si="10"/>
        <v>0</v>
      </c>
      <c r="BD11" s="20">
        <f t="shared" si="10"/>
        <v>0</v>
      </c>
      <c r="BE11" s="20">
        <f t="shared" si="10"/>
        <v>0</v>
      </c>
      <c r="BF11" s="20">
        <f t="shared" si="10"/>
        <v>0</v>
      </c>
      <c r="BG11" s="20">
        <f t="shared" si="10"/>
        <v>0</v>
      </c>
      <c r="BH11" s="20">
        <f t="shared" si="10"/>
        <v>0</v>
      </c>
      <c r="BI11" s="20">
        <f t="shared" si="10"/>
        <v>0</v>
      </c>
      <c r="BJ11" s="20">
        <f t="shared" si="10"/>
        <v>0</v>
      </c>
      <c r="BK11" s="20">
        <f t="shared" si="10"/>
        <v>0</v>
      </c>
      <c r="BL11" s="20">
        <f t="shared" si="10"/>
        <v>0</v>
      </c>
      <c r="BM11" s="20">
        <f t="shared" si="10"/>
        <v>0</v>
      </c>
      <c r="BN11" s="20">
        <f t="shared" si="10"/>
        <v>0</v>
      </c>
      <c r="BO11" s="20">
        <f t="shared" si="10"/>
        <v>0</v>
      </c>
      <c r="BP11" s="20">
        <f t="shared" si="10"/>
        <v>0</v>
      </c>
      <c r="BQ11" s="20">
        <f t="shared" si="10"/>
        <v>0</v>
      </c>
      <c r="BR11" s="20">
        <f t="shared" si="10"/>
        <v>0</v>
      </c>
      <c r="BS11" s="20"/>
      <c r="BT11" s="20"/>
      <c r="BU11" s="20"/>
      <c r="BV11" s="20"/>
      <c r="BW11" s="20"/>
      <c r="BX11" s="18"/>
      <c r="BY11" s="20">
        <f t="shared" si="15"/>
        <v>0</v>
      </c>
      <c r="BZ11" s="20">
        <f t="shared" si="11"/>
        <v>0</v>
      </c>
      <c r="CA11" s="20">
        <f t="shared" si="11"/>
        <v>0</v>
      </c>
      <c r="CB11" s="20">
        <f t="shared" si="11"/>
        <v>0</v>
      </c>
      <c r="CC11" s="20">
        <f t="shared" si="11"/>
        <v>0</v>
      </c>
      <c r="CD11" s="20">
        <f t="shared" si="11"/>
        <v>0</v>
      </c>
      <c r="CE11" s="20">
        <f t="shared" si="11"/>
        <v>0</v>
      </c>
      <c r="CF11" s="20">
        <f t="shared" si="11"/>
        <v>0</v>
      </c>
      <c r="CG11" s="20">
        <f t="shared" si="11"/>
        <v>0</v>
      </c>
      <c r="CH11" s="20">
        <f t="shared" si="11"/>
        <v>0</v>
      </c>
      <c r="CI11" s="20">
        <f t="shared" si="11"/>
        <v>0</v>
      </c>
      <c r="CJ11" s="20">
        <f t="shared" si="11"/>
        <v>0</v>
      </c>
      <c r="CK11" s="20">
        <f t="shared" si="11"/>
        <v>0</v>
      </c>
      <c r="CL11" s="20">
        <f t="shared" si="11"/>
        <v>0</v>
      </c>
      <c r="CM11" s="20">
        <f t="shared" si="11"/>
        <v>0</v>
      </c>
      <c r="CN11" s="20">
        <f t="shared" si="11"/>
        <v>0</v>
      </c>
      <c r="CO11" s="20">
        <f t="shared" si="11"/>
        <v>0</v>
      </c>
      <c r="CP11" s="20">
        <f t="shared" si="11"/>
        <v>0</v>
      </c>
      <c r="CQ11" s="20">
        <f t="shared" si="11"/>
        <v>0</v>
      </c>
      <c r="CR11" s="20">
        <f t="shared" si="11"/>
        <v>0</v>
      </c>
      <c r="CS11" s="20">
        <f t="shared" si="11"/>
        <v>0</v>
      </c>
      <c r="CT11" s="20">
        <f t="shared" si="11"/>
        <v>0</v>
      </c>
      <c r="CU11" s="20">
        <f t="shared" si="11"/>
        <v>0</v>
      </c>
      <c r="CV11" s="20">
        <f t="shared" si="11"/>
        <v>0</v>
      </c>
      <c r="CW11" s="20">
        <f t="shared" si="11"/>
        <v>0</v>
      </c>
      <c r="CX11" s="20"/>
      <c r="CY11" s="20"/>
      <c r="CZ11" s="20"/>
      <c r="DA11" s="20"/>
      <c r="DB11" s="20"/>
      <c r="DD11" s="20">
        <f t="shared" si="16"/>
        <v>0</v>
      </c>
      <c r="DE11" s="20">
        <f t="shared" si="12"/>
        <v>0</v>
      </c>
      <c r="DF11" s="20">
        <f t="shared" si="12"/>
        <v>0</v>
      </c>
      <c r="DG11" s="20">
        <f t="shared" si="12"/>
        <v>0</v>
      </c>
      <c r="DH11" s="20">
        <f t="shared" si="12"/>
        <v>0</v>
      </c>
      <c r="DI11" s="20">
        <f t="shared" si="12"/>
        <v>0</v>
      </c>
      <c r="DJ11" s="20">
        <f t="shared" si="12"/>
        <v>0</v>
      </c>
      <c r="DK11" s="20">
        <f t="shared" si="12"/>
        <v>0</v>
      </c>
      <c r="DL11" s="20">
        <f t="shared" si="12"/>
        <v>0</v>
      </c>
      <c r="DM11" s="20">
        <f t="shared" si="12"/>
        <v>0</v>
      </c>
      <c r="DN11" s="20">
        <f t="shared" si="12"/>
        <v>0</v>
      </c>
      <c r="DO11" s="20">
        <f t="shared" si="12"/>
        <v>0</v>
      </c>
      <c r="DP11" s="20">
        <f t="shared" si="12"/>
        <v>0</v>
      </c>
      <c r="DQ11" s="20">
        <f t="shared" si="12"/>
        <v>0</v>
      </c>
      <c r="DR11" s="20">
        <f t="shared" si="12"/>
        <v>0</v>
      </c>
      <c r="DS11" s="20">
        <f t="shared" si="12"/>
        <v>0</v>
      </c>
      <c r="DT11" s="20">
        <f t="shared" si="12"/>
        <v>0</v>
      </c>
      <c r="DU11" s="20">
        <f t="shared" si="12"/>
        <v>0</v>
      </c>
      <c r="DV11" s="20">
        <f t="shared" si="12"/>
        <v>0</v>
      </c>
      <c r="DW11" s="20">
        <f t="shared" si="12"/>
        <v>0</v>
      </c>
      <c r="DX11" s="20">
        <f t="shared" si="12"/>
        <v>0</v>
      </c>
      <c r="DY11" s="20">
        <f t="shared" si="12"/>
        <v>0</v>
      </c>
      <c r="DZ11" s="20">
        <f t="shared" si="12"/>
        <v>0</v>
      </c>
      <c r="EA11" s="20">
        <f t="shared" si="12"/>
        <v>0</v>
      </c>
      <c r="EB11" s="20">
        <f t="shared" si="12"/>
        <v>0</v>
      </c>
      <c r="EC11" s="20"/>
      <c r="ED11" s="20"/>
      <c r="EE11" s="20"/>
      <c r="EF11" s="20"/>
      <c r="EG11" s="20"/>
      <c r="EH11" s="18"/>
      <c r="EI11" s="20">
        <f t="shared" si="17"/>
        <v>0</v>
      </c>
      <c r="EJ11" s="20">
        <f t="shared" si="18"/>
        <v>0</v>
      </c>
      <c r="EK11" s="20">
        <f t="shared" si="19"/>
        <v>0</v>
      </c>
    </row>
    <row r="12" spans="1:141" x14ac:dyDescent="0.25">
      <c r="A12" s="24" t="s">
        <v>14</v>
      </c>
      <c r="B12" s="24">
        <v>2013</v>
      </c>
      <c r="C12" s="24">
        <v>2059</v>
      </c>
      <c r="D12" s="24">
        <v>9999</v>
      </c>
      <c r="E12" s="24">
        <v>9999</v>
      </c>
      <c r="F12" s="24">
        <v>9999</v>
      </c>
      <c r="G12" s="24">
        <v>9999</v>
      </c>
      <c r="H12" s="24">
        <v>9999</v>
      </c>
      <c r="I12" s="29">
        <v>9999</v>
      </c>
      <c r="J12" s="24" t="s">
        <v>15</v>
      </c>
      <c r="K12" s="24" t="s">
        <v>15</v>
      </c>
      <c r="L12" s="24">
        <v>635321</v>
      </c>
      <c r="M12" s="24" t="s">
        <v>31</v>
      </c>
      <c r="N12" s="16">
        <v>3.1638198757763978</v>
      </c>
      <c r="O12" s="3" t="s">
        <v>99</v>
      </c>
      <c r="P12" t="s">
        <v>25</v>
      </c>
      <c r="Q12" t="str">
        <f t="shared" si="2"/>
        <v>ES</v>
      </c>
      <c r="AC12" s="18"/>
      <c r="AD12" s="19" t="s">
        <v>46</v>
      </c>
      <c r="AE12" t="str">
        <f t="shared" si="4"/>
        <v>262BES0200</v>
      </c>
      <c r="AF12" t="str">
        <f t="shared" si="5"/>
        <v>D</v>
      </c>
      <c r="AG12" s="20">
        <f t="shared" si="6"/>
        <v>0</v>
      </c>
      <c r="AH12" s="20">
        <f t="shared" si="7"/>
        <v>1</v>
      </c>
      <c r="AI12" s="20">
        <f t="shared" si="8"/>
        <v>0</v>
      </c>
      <c r="AJ12" s="21">
        <f t="shared" si="1"/>
        <v>2062</v>
      </c>
      <c r="AK12" s="21">
        <f t="shared" si="1"/>
        <v>9999</v>
      </c>
      <c r="AL12" s="21">
        <f t="shared" si="1"/>
        <v>9999</v>
      </c>
      <c r="AM12" s="21">
        <f t="shared" si="1"/>
        <v>9999</v>
      </c>
      <c r="AN12" s="21">
        <f t="shared" si="1"/>
        <v>9999</v>
      </c>
      <c r="AO12" s="21">
        <f t="shared" si="1"/>
        <v>9999</v>
      </c>
      <c r="AP12" s="21">
        <f t="shared" si="1"/>
        <v>9999</v>
      </c>
      <c r="AQ12" s="8"/>
      <c r="AR12" s="19">
        <v>5</v>
      </c>
      <c r="AS12" s="19" t="s">
        <v>47</v>
      </c>
      <c r="AT12" s="20">
        <f t="shared" si="14"/>
        <v>0</v>
      </c>
      <c r="AU12" s="20">
        <f t="shared" si="10"/>
        <v>0</v>
      </c>
      <c r="AV12" s="20">
        <f t="shared" si="10"/>
        <v>0</v>
      </c>
      <c r="AW12" s="20">
        <f t="shared" si="10"/>
        <v>0</v>
      </c>
      <c r="AX12" s="20">
        <f t="shared" si="10"/>
        <v>0</v>
      </c>
      <c r="AY12" s="20">
        <f t="shared" si="10"/>
        <v>0</v>
      </c>
      <c r="AZ12" s="20">
        <f t="shared" si="10"/>
        <v>0</v>
      </c>
      <c r="BA12" s="20">
        <f t="shared" si="10"/>
        <v>0</v>
      </c>
      <c r="BB12" s="20">
        <f t="shared" si="10"/>
        <v>0</v>
      </c>
      <c r="BC12" s="20">
        <f t="shared" si="10"/>
        <v>0</v>
      </c>
      <c r="BD12" s="20">
        <f t="shared" si="10"/>
        <v>0</v>
      </c>
      <c r="BE12" s="20">
        <f t="shared" si="10"/>
        <v>0</v>
      </c>
      <c r="BF12" s="20">
        <f t="shared" si="10"/>
        <v>0</v>
      </c>
      <c r="BG12" s="20">
        <f t="shared" si="10"/>
        <v>0</v>
      </c>
      <c r="BH12" s="20">
        <f t="shared" si="10"/>
        <v>0</v>
      </c>
      <c r="BI12" s="20">
        <f t="shared" si="10"/>
        <v>0</v>
      </c>
      <c r="BJ12" s="20">
        <f t="shared" si="10"/>
        <v>0</v>
      </c>
      <c r="BK12" s="20">
        <f t="shared" si="10"/>
        <v>0</v>
      </c>
      <c r="BL12" s="20">
        <f t="shared" si="10"/>
        <v>0</v>
      </c>
      <c r="BM12" s="20">
        <f t="shared" si="10"/>
        <v>0</v>
      </c>
      <c r="BN12" s="20">
        <f t="shared" si="10"/>
        <v>0</v>
      </c>
      <c r="BO12" s="20">
        <f t="shared" si="10"/>
        <v>0</v>
      </c>
      <c r="BP12" s="20">
        <f t="shared" si="10"/>
        <v>0</v>
      </c>
      <c r="BQ12" s="20">
        <f t="shared" si="10"/>
        <v>0</v>
      </c>
      <c r="BR12" s="20">
        <f t="shared" si="10"/>
        <v>0</v>
      </c>
      <c r="BS12" s="20"/>
      <c r="BT12" s="20"/>
      <c r="BU12" s="20"/>
      <c r="BV12" s="20"/>
      <c r="BW12" s="20"/>
      <c r="BX12" s="18"/>
      <c r="BY12" s="20">
        <f t="shared" si="15"/>
        <v>0</v>
      </c>
      <c r="BZ12" s="20">
        <f t="shared" si="11"/>
        <v>0</v>
      </c>
      <c r="CA12" s="20">
        <f t="shared" si="11"/>
        <v>0</v>
      </c>
      <c r="CB12" s="20">
        <f t="shared" si="11"/>
        <v>0</v>
      </c>
      <c r="CC12" s="20">
        <f t="shared" si="11"/>
        <v>0</v>
      </c>
      <c r="CD12" s="20">
        <f t="shared" si="11"/>
        <v>0</v>
      </c>
      <c r="CE12" s="20">
        <f t="shared" si="11"/>
        <v>0</v>
      </c>
      <c r="CF12" s="20">
        <f t="shared" si="11"/>
        <v>0</v>
      </c>
      <c r="CG12" s="20">
        <f t="shared" si="11"/>
        <v>0</v>
      </c>
      <c r="CH12" s="20">
        <f t="shared" si="11"/>
        <v>0</v>
      </c>
      <c r="CI12" s="20">
        <f t="shared" si="11"/>
        <v>0</v>
      </c>
      <c r="CJ12" s="20">
        <f t="shared" si="11"/>
        <v>0</v>
      </c>
      <c r="CK12" s="20">
        <f t="shared" si="11"/>
        <v>0</v>
      </c>
      <c r="CL12" s="20">
        <f t="shared" si="11"/>
        <v>0</v>
      </c>
      <c r="CM12" s="20">
        <f t="shared" si="11"/>
        <v>0</v>
      </c>
      <c r="CN12" s="20">
        <f t="shared" si="11"/>
        <v>0</v>
      </c>
      <c r="CO12" s="20">
        <f t="shared" si="11"/>
        <v>0</v>
      </c>
      <c r="CP12" s="20">
        <f t="shared" si="11"/>
        <v>0</v>
      </c>
      <c r="CQ12" s="20">
        <f t="shared" si="11"/>
        <v>0</v>
      </c>
      <c r="CR12" s="20">
        <f t="shared" si="11"/>
        <v>0</v>
      </c>
      <c r="CS12" s="20">
        <f t="shared" si="11"/>
        <v>0</v>
      </c>
      <c r="CT12" s="20">
        <f t="shared" si="11"/>
        <v>0</v>
      </c>
      <c r="CU12" s="20">
        <f t="shared" si="11"/>
        <v>0</v>
      </c>
      <c r="CV12" s="20">
        <f t="shared" si="11"/>
        <v>0</v>
      </c>
      <c r="CW12" s="20">
        <f t="shared" si="11"/>
        <v>0</v>
      </c>
      <c r="CX12" s="20"/>
      <c r="CY12" s="20"/>
      <c r="CZ12" s="20"/>
      <c r="DA12" s="20"/>
      <c r="DB12" s="20"/>
      <c r="DD12" s="20">
        <f t="shared" si="16"/>
        <v>0</v>
      </c>
      <c r="DE12" s="20">
        <f t="shared" si="12"/>
        <v>0</v>
      </c>
      <c r="DF12" s="20">
        <f t="shared" si="12"/>
        <v>0</v>
      </c>
      <c r="DG12" s="20">
        <f t="shared" si="12"/>
        <v>0</v>
      </c>
      <c r="DH12" s="20">
        <f t="shared" si="12"/>
        <v>0</v>
      </c>
      <c r="DI12" s="20">
        <f t="shared" si="12"/>
        <v>0</v>
      </c>
      <c r="DJ12" s="20">
        <f t="shared" si="12"/>
        <v>0</v>
      </c>
      <c r="DK12" s="20">
        <f t="shared" si="12"/>
        <v>0</v>
      </c>
      <c r="DL12" s="20">
        <f t="shared" si="12"/>
        <v>0</v>
      </c>
      <c r="DM12" s="20">
        <f t="shared" si="12"/>
        <v>0</v>
      </c>
      <c r="DN12" s="20">
        <f t="shared" si="12"/>
        <v>0</v>
      </c>
      <c r="DO12" s="20">
        <f t="shared" si="12"/>
        <v>0</v>
      </c>
      <c r="DP12" s="20">
        <f t="shared" si="12"/>
        <v>0</v>
      </c>
      <c r="DQ12" s="20">
        <f t="shared" si="12"/>
        <v>0</v>
      </c>
      <c r="DR12" s="20">
        <f t="shared" si="12"/>
        <v>0</v>
      </c>
      <c r="DS12" s="20">
        <f t="shared" si="12"/>
        <v>0</v>
      </c>
      <c r="DT12" s="20">
        <f t="shared" si="12"/>
        <v>0</v>
      </c>
      <c r="DU12" s="20">
        <f t="shared" si="12"/>
        <v>0</v>
      </c>
      <c r="DV12" s="20">
        <f t="shared" si="12"/>
        <v>0</v>
      </c>
      <c r="DW12" s="20">
        <f t="shared" si="12"/>
        <v>0</v>
      </c>
      <c r="DX12" s="20">
        <f t="shared" si="12"/>
        <v>0</v>
      </c>
      <c r="DY12" s="20">
        <f t="shared" si="12"/>
        <v>0</v>
      </c>
      <c r="DZ12" s="20">
        <f t="shared" si="12"/>
        <v>0</v>
      </c>
      <c r="EA12" s="20">
        <f t="shared" si="12"/>
        <v>0</v>
      </c>
      <c r="EB12" s="20">
        <f t="shared" si="12"/>
        <v>0</v>
      </c>
      <c r="EC12" s="20"/>
      <c r="ED12" s="20"/>
      <c r="EE12" s="20"/>
      <c r="EF12" s="20"/>
      <c r="EG12" s="20"/>
      <c r="EH12" s="18"/>
      <c r="EI12" s="20">
        <f t="shared" si="17"/>
        <v>0</v>
      </c>
      <c r="EJ12" s="20">
        <f t="shared" si="18"/>
        <v>0</v>
      </c>
      <c r="EK12" s="20">
        <f t="shared" si="19"/>
        <v>0</v>
      </c>
    </row>
    <row r="13" spans="1:141" x14ac:dyDescent="0.25">
      <c r="A13" s="24"/>
      <c r="B13" s="25"/>
      <c r="C13" s="25"/>
      <c r="D13" s="25"/>
      <c r="E13" s="25"/>
      <c r="F13" s="25"/>
      <c r="G13" s="25"/>
      <c r="H13" s="25"/>
      <c r="I13" s="26"/>
      <c r="J13" s="25"/>
      <c r="K13" s="25"/>
      <c r="L13" s="25"/>
      <c r="M13" s="25"/>
      <c r="N13" s="16" t="s">
        <v>98</v>
      </c>
      <c r="O13" s="3" t="s">
        <v>98</v>
      </c>
      <c r="P13" t="s">
        <v>98</v>
      </c>
      <c r="Q13" t="str">
        <f t="shared" si="2"/>
        <v/>
      </c>
      <c r="AC13" s="18"/>
      <c r="AD13" s="19" t="s">
        <v>48</v>
      </c>
      <c r="AE13" t="str">
        <f t="shared" si="4"/>
        <v>262BES0205</v>
      </c>
      <c r="AF13" t="str">
        <f t="shared" si="5"/>
        <v>D</v>
      </c>
      <c r="AG13" s="20">
        <f t="shared" si="6"/>
        <v>0</v>
      </c>
      <c r="AH13" s="20">
        <f t="shared" si="7"/>
        <v>1</v>
      </c>
      <c r="AI13" s="20">
        <f t="shared" si="8"/>
        <v>0</v>
      </c>
      <c r="AJ13" s="21">
        <f t="shared" si="1"/>
        <v>2062</v>
      </c>
      <c r="AK13" s="21">
        <f t="shared" si="1"/>
        <v>9999</v>
      </c>
      <c r="AL13" s="21">
        <f t="shared" si="1"/>
        <v>9999</v>
      </c>
      <c r="AM13" s="21">
        <f t="shared" si="1"/>
        <v>9999</v>
      </c>
      <c r="AN13" s="21">
        <f t="shared" si="1"/>
        <v>9999</v>
      </c>
      <c r="AO13" s="21">
        <f t="shared" si="1"/>
        <v>9999</v>
      </c>
      <c r="AP13" s="21">
        <f t="shared" si="1"/>
        <v>9999</v>
      </c>
      <c r="AQ13" s="8"/>
      <c r="AR13" s="19">
        <v>18.600000000000009</v>
      </c>
      <c r="AS13" s="19" t="s">
        <v>49</v>
      </c>
      <c r="AT13" s="20">
        <f t="shared" si="14"/>
        <v>0</v>
      </c>
      <c r="AU13" s="20">
        <f t="shared" si="10"/>
        <v>0</v>
      </c>
      <c r="AV13" s="20">
        <f t="shared" si="10"/>
        <v>0</v>
      </c>
      <c r="AW13" s="20">
        <f t="shared" si="10"/>
        <v>0</v>
      </c>
      <c r="AX13" s="20">
        <f t="shared" si="10"/>
        <v>0</v>
      </c>
      <c r="AY13" s="20">
        <f t="shared" si="10"/>
        <v>0</v>
      </c>
      <c r="AZ13" s="20">
        <f t="shared" si="10"/>
        <v>0</v>
      </c>
      <c r="BA13" s="20">
        <f t="shared" si="10"/>
        <v>0</v>
      </c>
      <c r="BB13" s="20">
        <f t="shared" si="10"/>
        <v>0</v>
      </c>
      <c r="BC13" s="20">
        <f t="shared" si="10"/>
        <v>0</v>
      </c>
      <c r="BD13" s="20">
        <f t="shared" si="10"/>
        <v>0</v>
      </c>
      <c r="BE13" s="20">
        <f t="shared" si="10"/>
        <v>0</v>
      </c>
      <c r="BF13" s="20">
        <f t="shared" si="10"/>
        <v>0</v>
      </c>
      <c r="BG13" s="20">
        <f t="shared" si="10"/>
        <v>0</v>
      </c>
      <c r="BH13" s="20">
        <f t="shared" si="10"/>
        <v>0</v>
      </c>
      <c r="BI13" s="20">
        <f t="shared" si="10"/>
        <v>0</v>
      </c>
      <c r="BJ13" s="20">
        <f t="shared" si="10"/>
        <v>0</v>
      </c>
      <c r="BK13" s="20">
        <f t="shared" si="10"/>
        <v>0</v>
      </c>
      <c r="BL13" s="20">
        <f t="shared" si="10"/>
        <v>0</v>
      </c>
      <c r="BM13" s="20">
        <f t="shared" si="10"/>
        <v>0</v>
      </c>
      <c r="BN13" s="20">
        <f t="shared" si="10"/>
        <v>0</v>
      </c>
      <c r="BO13" s="20">
        <f t="shared" si="10"/>
        <v>0</v>
      </c>
      <c r="BP13" s="20">
        <f t="shared" si="10"/>
        <v>0</v>
      </c>
      <c r="BQ13" s="20">
        <f t="shared" si="10"/>
        <v>0</v>
      </c>
      <c r="BR13" s="20">
        <f t="shared" si="10"/>
        <v>0</v>
      </c>
      <c r="BS13" s="20"/>
      <c r="BT13" s="20"/>
      <c r="BU13" s="20"/>
      <c r="BV13" s="20"/>
      <c r="BW13" s="20"/>
      <c r="BX13" s="18"/>
      <c r="BY13" s="20">
        <f t="shared" si="15"/>
        <v>0</v>
      </c>
      <c r="BZ13" s="20">
        <f t="shared" si="11"/>
        <v>0</v>
      </c>
      <c r="CA13" s="20">
        <f t="shared" si="11"/>
        <v>0</v>
      </c>
      <c r="CB13" s="20">
        <f t="shared" si="11"/>
        <v>0</v>
      </c>
      <c r="CC13" s="20">
        <f t="shared" si="11"/>
        <v>0</v>
      </c>
      <c r="CD13" s="20">
        <f t="shared" si="11"/>
        <v>0</v>
      </c>
      <c r="CE13" s="20">
        <f t="shared" si="11"/>
        <v>0</v>
      </c>
      <c r="CF13" s="20">
        <f t="shared" si="11"/>
        <v>0</v>
      </c>
      <c r="CG13" s="20">
        <f t="shared" si="11"/>
        <v>0</v>
      </c>
      <c r="CH13" s="20">
        <f t="shared" si="11"/>
        <v>0</v>
      </c>
      <c r="CI13" s="20">
        <f t="shared" si="11"/>
        <v>0</v>
      </c>
      <c r="CJ13" s="20">
        <f t="shared" si="11"/>
        <v>0</v>
      </c>
      <c r="CK13" s="20">
        <f t="shared" si="11"/>
        <v>0</v>
      </c>
      <c r="CL13" s="20">
        <f t="shared" si="11"/>
        <v>0</v>
      </c>
      <c r="CM13" s="20">
        <f t="shared" si="11"/>
        <v>0</v>
      </c>
      <c r="CN13" s="20">
        <f t="shared" si="11"/>
        <v>0</v>
      </c>
      <c r="CO13" s="20">
        <f t="shared" si="11"/>
        <v>0</v>
      </c>
      <c r="CP13" s="20">
        <f t="shared" si="11"/>
        <v>0</v>
      </c>
      <c r="CQ13" s="20">
        <f t="shared" si="11"/>
        <v>0</v>
      </c>
      <c r="CR13" s="20">
        <f t="shared" si="11"/>
        <v>0</v>
      </c>
      <c r="CS13" s="20">
        <f t="shared" si="11"/>
        <v>0</v>
      </c>
      <c r="CT13" s="20">
        <f t="shared" si="11"/>
        <v>0</v>
      </c>
      <c r="CU13" s="20">
        <f t="shared" si="11"/>
        <v>0</v>
      </c>
      <c r="CV13" s="20">
        <f t="shared" si="11"/>
        <v>0</v>
      </c>
      <c r="CW13" s="20">
        <f t="shared" si="11"/>
        <v>0</v>
      </c>
      <c r="CX13" s="20"/>
      <c r="CY13" s="20"/>
      <c r="CZ13" s="20"/>
      <c r="DA13" s="20"/>
      <c r="DB13" s="20"/>
      <c r="DD13" s="20">
        <f t="shared" si="16"/>
        <v>0</v>
      </c>
      <c r="DE13" s="20">
        <f t="shared" si="12"/>
        <v>0</v>
      </c>
      <c r="DF13" s="20">
        <f t="shared" si="12"/>
        <v>0</v>
      </c>
      <c r="DG13" s="20">
        <f t="shared" si="12"/>
        <v>0</v>
      </c>
      <c r="DH13" s="20">
        <f t="shared" si="12"/>
        <v>0</v>
      </c>
      <c r="DI13" s="20">
        <f t="shared" si="12"/>
        <v>0</v>
      </c>
      <c r="DJ13" s="20">
        <f t="shared" si="12"/>
        <v>0</v>
      </c>
      <c r="DK13" s="20">
        <f t="shared" si="12"/>
        <v>0</v>
      </c>
      <c r="DL13" s="20">
        <f t="shared" si="12"/>
        <v>0</v>
      </c>
      <c r="DM13" s="20">
        <f t="shared" si="12"/>
        <v>0</v>
      </c>
      <c r="DN13" s="20">
        <f t="shared" si="12"/>
        <v>0</v>
      </c>
      <c r="DO13" s="20">
        <f t="shared" si="12"/>
        <v>0</v>
      </c>
      <c r="DP13" s="20">
        <f t="shared" si="12"/>
        <v>0</v>
      </c>
      <c r="DQ13" s="20">
        <f t="shared" si="12"/>
        <v>0</v>
      </c>
      <c r="DR13" s="20">
        <f t="shared" si="12"/>
        <v>0</v>
      </c>
      <c r="DS13" s="20">
        <f t="shared" si="12"/>
        <v>0</v>
      </c>
      <c r="DT13" s="20">
        <f t="shared" si="12"/>
        <v>0</v>
      </c>
      <c r="DU13" s="20">
        <f t="shared" si="12"/>
        <v>0</v>
      </c>
      <c r="DV13" s="20">
        <f t="shared" si="12"/>
        <v>0</v>
      </c>
      <c r="DW13" s="20">
        <f t="shared" si="12"/>
        <v>0</v>
      </c>
      <c r="DX13" s="20">
        <f t="shared" si="12"/>
        <v>0</v>
      </c>
      <c r="DY13" s="20">
        <f t="shared" si="12"/>
        <v>0</v>
      </c>
      <c r="DZ13" s="20">
        <f t="shared" si="12"/>
        <v>0</v>
      </c>
      <c r="EA13" s="20">
        <f t="shared" si="12"/>
        <v>0</v>
      </c>
      <c r="EB13" s="20">
        <f t="shared" si="12"/>
        <v>0</v>
      </c>
      <c r="EC13" s="20"/>
      <c r="ED13" s="20"/>
      <c r="EE13" s="20"/>
      <c r="EF13" s="20"/>
      <c r="EG13" s="20"/>
      <c r="EH13" s="18"/>
      <c r="EI13" s="20">
        <f t="shared" si="17"/>
        <v>0</v>
      </c>
      <c r="EJ13" s="20">
        <f t="shared" si="18"/>
        <v>0</v>
      </c>
      <c r="EK13" s="20">
        <f t="shared" si="19"/>
        <v>0</v>
      </c>
    </row>
    <row r="14" spans="1:141" x14ac:dyDescent="0.25">
      <c r="A14" s="24" t="s">
        <v>14</v>
      </c>
      <c r="B14" s="24">
        <v>2013</v>
      </c>
      <c r="C14" s="24">
        <v>2059</v>
      </c>
      <c r="D14" s="24">
        <v>9999</v>
      </c>
      <c r="E14" s="24">
        <v>9999</v>
      </c>
      <c r="F14" s="24">
        <v>9999</v>
      </c>
      <c r="G14" s="24">
        <v>9999</v>
      </c>
      <c r="H14" s="24">
        <v>9999</v>
      </c>
      <c r="I14" s="29">
        <v>9999</v>
      </c>
      <c r="J14" s="24" t="s">
        <v>15</v>
      </c>
      <c r="K14" s="24" t="s">
        <v>15</v>
      </c>
      <c r="L14" s="24">
        <v>635320</v>
      </c>
      <c r="M14" s="24" t="s">
        <v>31</v>
      </c>
      <c r="N14" s="16">
        <v>0.33967391304347827</v>
      </c>
      <c r="O14" s="3" t="s">
        <v>99</v>
      </c>
      <c r="P14" t="s">
        <v>25</v>
      </c>
      <c r="Q14" t="str">
        <f t="shared" si="2"/>
        <v>ES</v>
      </c>
      <c r="AC14" s="18"/>
      <c r="AD14" s="19" t="s">
        <v>50</v>
      </c>
      <c r="AE14" t="str">
        <f t="shared" si="4"/>
        <v>262BES0210</v>
      </c>
      <c r="AF14" t="str">
        <f t="shared" si="5"/>
        <v>E</v>
      </c>
      <c r="AG14" s="20">
        <f t="shared" si="6"/>
        <v>0</v>
      </c>
      <c r="AH14" s="20">
        <f t="shared" si="7"/>
        <v>1</v>
      </c>
      <c r="AI14" s="20">
        <f t="shared" si="8"/>
        <v>0</v>
      </c>
      <c r="AJ14" s="21">
        <f t="shared" si="1"/>
        <v>2070</v>
      </c>
      <c r="AK14" s="21">
        <f t="shared" si="1"/>
        <v>9999</v>
      </c>
      <c r="AL14" s="21">
        <f t="shared" si="1"/>
        <v>9999</v>
      </c>
      <c r="AM14" s="21">
        <f t="shared" si="1"/>
        <v>9999</v>
      </c>
      <c r="AN14" s="21">
        <f t="shared" si="1"/>
        <v>9999</v>
      </c>
      <c r="AO14" s="21">
        <f t="shared" si="1"/>
        <v>9999</v>
      </c>
      <c r="AP14" s="21">
        <f t="shared" si="1"/>
        <v>9999</v>
      </c>
      <c r="AQ14" s="8"/>
      <c r="AR14" s="19">
        <v>27.299999999999983</v>
      </c>
      <c r="AS14" s="19" t="s">
        <v>51</v>
      </c>
      <c r="AT14" s="20">
        <f t="shared" si="14"/>
        <v>0</v>
      </c>
      <c r="AU14" s="20">
        <f t="shared" si="10"/>
        <v>0</v>
      </c>
      <c r="AV14" s="20">
        <f t="shared" si="10"/>
        <v>0</v>
      </c>
      <c r="AW14" s="20">
        <f t="shared" si="10"/>
        <v>0</v>
      </c>
      <c r="AX14" s="20">
        <f t="shared" si="10"/>
        <v>0</v>
      </c>
      <c r="AY14" s="20">
        <f t="shared" si="10"/>
        <v>0</v>
      </c>
      <c r="AZ14" s="20">
        <f t="shared" si="10"/>
        <v>0</v>
      </c>
      <c r="BA14" s="20">
        <f t="shared" si="10"/>
        <v>0</v>
      </c>
      <c r="BB14" s="20">
        <f t="shared" si="10"/>
        <v>0</v>
      </c>
      <c r="BC14" s="20">
        <f t="shared" si="10"/>
        <v>0</v>
      </c>
      <c r="BD14" s="20">
        <f t="shared" si="10"/>
        <v>0</v>
      </c>
      <c r="BE14" s="20">
        <f t="shared" si="10"/>
        <v>0</v>
      </c>
      <c r="BF14" s="20">
        <f t="shared" si="10"/>
        <v>0</v>
      </c>
      <c r="BG14" s="20">
        <f t="shared" si="10"/>
        <v>0</v>
      </c>
      <c r="BH14" s="20">
        <f t="shared" si="10"/>
        <v>0</v>
      </c>
      <c r="BI14" s="20">
        <f t="shared" si="10"/>
        <v>0</v>
      </c>
      <c r="BJ14" s="20">
        <f t="shared" ref="BJ14:BR29" si="25">SUMIFS($AG:$AG,$AE:$AE,$AS14,$AJ:$AJ,BJ$3)</f>
        <v>0</v>
      </c>
      <c r="BK14" s="20">
        <f t="shared" si="25"/>
        <v>0</v>
      </c>
      <c r="BL14" s="20">
        <f t="shared" si="25"/>
        <v>0</v>
      </c>
      <c r="BM14" s="20">
        <f t="shared" si="25"/>
        <v>0</v>
      </c>
      <c r="BN14" s="20">
        <f t="shared" si="25"/>
        <v>0</v>
      </c>
      <c r="BO14" s="20">
        <f t="shared" si="25"/>
        <v>0</v>
      </c>
      <c r="BP14" s="20">
        <f t="shared" si="25"/>
        <v>0</v>
      </c>
      <c r="BQ14" s="20">
        <f t="shared" si="25"/>
        <v>0</v>
      </c>
      <c r="BR14" s="20">
        <f t="shared" si="25"/>
        <v>0</v>
      </c>
      <c r="BS14" s="20"/>
      <c r="BT14" s="20"/>
      <c r="BU14" s="20"/>
      <c r="BV14" s="20"/>
      <c r="BW14" s="20"/>
      <c r="BX14" s="18"/>
      <c r="BY14" s="20">
        <f t="shared" si="15"/>
        <v>0</v>
      </c>
      <c r="BZ14" s="20">
        <f t="shared" si="11"/>
        <v>0</v>
      </c>
      <c r="CA14" s="20">
        <f t="shared" si="11"/>
        <v>0</v>
      </c>
      <c r="CB14" s="20">
        <f t="shared" si="11"/>
        <v>0</v>
      </c>
      <c r="CC14" s="20">
        <f t="shared" si="11"/>
        <v>0</v>
      </c>
      <c r="CD14" s="20">
        <f t="shared" si="11"/>
        <v>0</v>
      </c>
      <c r="CE14" s="20">
        <f t="shared" si="11"/>
        <v>0</v>
      </c>
      <c r="CF14" s="20">
        <f t="shared" si="11"/>
        <v>0</v>
      </c>
      <c r="CG14" s="20">
        <f t="shared" si="11"/>
        <v>0</v>
      </c>
      <c r="CH14" s="20">
        <f t="shared" si="11"/>
        <v>0</v>
      </c>
      <c r="CI14" s="20">
        <f t="shared" si="11"/>
        <v>0</v>
      </c>
      <c r="CJ14" s="20">
        <f t="shared" si="11"/>
        <v>0</v>
      </c>
      <c r="CK14" s="20">
        <f t="shared" si="11"/>
        <v>0</v>
      </c>
      <c r="CL14" s="20">
        <f t="shared" si="11"/>
        <v>0</v>
      </c>
      <c r="CM14" s="20">
        <f t="shared" si="11"/>
        <v>0</v>
      </c>
      <c r="CN14" s="20">
        <f t="shared" si="11"/>
        <v>0</v>
      </c>
      <c r="CO14" s="20">
        <f t="shared" ref="CO14:CW29" si="26">SUMIFS($AH:$AH,$AE:$AE,$AS14,$AJ:$AJ,CO$3)</f>
        <v>0</v>
      </c>
      <c r="CP14" s="20">
        <f t="shared" si="26"/>
        <v>0</v>
      </c>
      <c r="CQ14" s="20">
        <f t="shared" si="26"/>
        <v>0</v>
      </c>
      <c r="CR14" s="20">
        <f t="shared" si="26"/>
        <v>0</v>
      </c>
      <c r="CS14" s="20">
        <f t="shared" si="26"/>
        <v>0</v>
      </c>
      <c r="CT14" s="20">
        <f t="shared" si="26"/>
        <v>0</v>
      </c>
      <c r="CU14" s="20">
        <f t="shared" si="26"/>
        <v>0</v>
      </c>
      <c r="CV14" s="20">
        <f t="shared" si="26"/>
        <v>0</v>
      </c>
      <c r="CW14" s="20">
        <f t="shared" si="26"/>
        <v>0</v>
      </c>
      <c r="CX14" s="20"/>
      <c r="CY14" s="20"/>
      <c r="CZ14" s="20"/>
      <c r="DA14" s="20"/>
      <c r="DB14" s="20"/>
      <c r="DD14" s="20">
        <f t="shared" si="16"/>
        <v>0</v>
      </c>
      <c r="DE14" s="20">
        <f t="shared" si="12"/>
        <v>0</v>
      </c>
      <c r="DF14" s="20">
        <f t="shared" si="12"/>
        <v>0</v>
      </c>
      <c r="DG14" s="20">
        <f t="shared" si="12"/>
        <v>0</v>
      </c>
      <c r="DH14" s="20">
        <f t="shared" si="12"/>
        <v>0</v>
      </c>
      <c r="DI14" s="20">
        <f t="shared" si="12"/>
        <v>0</v>
      </c>
      <c r="DJ14" s="20">
        <f t="shared" si="12"/>
        <v>0</v>
      </c>
      <c r="DK14" s="20">
        <f t="shared" si="12"/>
        <v>0</v>
      </c>
      <c r="DL14" s="20">
        <f t="shared" si="12"/>
        <v>0</v>
      </c>
      <c r="DM14" s="20">
        <f t="shared" si="12"/>
        <v>0</v>
      </c>
      <c r="DN14" s="20">
        <f t="shared" si="12"/>
        <v>0</v>
      </c>
      <c r="DO14" s="20">
        <f t="shared" si="12"/>
        <v>0</v>
      </c>
      <c r="DP14" s="20">
        <f t="shared" si="12"/>
        <v>0</v>
      </c>
      <c r="DQ14" s="20">
        <f t="shared" si="12"/>
        <v>0</v>
      </c>
      <c r="DR14" s="20">
        <f t="shared" si="12"/>
        <v>0</v>
      </c>
      <c r="DS14" s="20">
        <f t="shared" si="12"/>
        <v>0</v>
      </c>
      <c r="DT14" s="20">
        <f t="shared" ref="DT14:EB29" si="27">SUMIFS($AI:$AI,$AE:$AE,$AS14,$AJ:$AJ,DT$3)</f>
        <v>0</v>
      </c>
      <c r="DU14" s="20">
        <f t="shared" si="27"/>
        <v>0</v>
      </c>
      <c r="DV14" s="20">
        <f t="shared" si="27"/>
        <v>0</v>
      </c>
      <c r="DW14" s="20">
        <f t="shared" si="27"/>
        <v>0</v>
      </c>
      <c r="DX14" s="20">
        <f t="shared" si="27"/>
        <v>0</v>
      </c>
      <c r="DY14" s="20">
        <f t="shared" si="27"/>
        <v>0</v>
      </c>
      <c r="DZ14" s="20">
        <f t="shared" si="27"/>
        <v>0</v>
      </c>
      <c r="EA14" s="20">
        <f t="shared" si="27"/>
        <v>0</v>
      </c>
      <c r="EB14" s="20">
        <f t="shared" si="27"/>
        <v>0</v>
      </c>
      <c r="EC14" s="20"/>
      <c r="ED14" s="20"/>
      <c r="EE14" s="20"/>
      <c r="EF14" s="20"/>
      <c r="EG14" s="20"/>
      <c r="EH14" s="18"/>
      <c r="EI14" s="20">
        <f t="shared" si="17"/>
        <v>0</v>
      </c>
      <c r="EJ14" s="20">
        <f t="shared" si="18"/>
        <v>0</v>
      </c>
      <c r="EK14" s="20">
        <f t="shared" si="19"/>
        <v>0</v>
      </c>
    </row>
    <row r="15" spans="1:141" x14ac:dyDescent="0.25">
      <c r="A15" s="24"/>
      <c r="B15" s="25"/>
      <c r="C15" s="25"/>
      <c r="D15" s="25"/>
      <c r="E15" s="25"/>
      <c r="F15" s="25"/>
      <c r="G15" s="25"/>
      <c r="H15" s="25"/>
      <c r="I15" s="26"/>
      <c r="J15" s="25"/>
      <c r="K15" s="25"/>
      <c r="L15" s="25"/>
      <c r="M15" s="25"/>
      <c r="N15" s="16" t="s">
        <v>98</v>
      </c>
      <c r="O15" s="3" t="s">
        <v>98</v>
      </c>
      <c r="P15" t="s">
        <v>98</v>
      </c>
      <c r="Q15" t="str">
        <f t="shared" si="2"/>
        <v/>
      </c>
      <c r="AC15" s="18"/>
      <c r="AD15" s="19" t="s">
        <v>52</v>
      </c>
      <c r="AE15" t="str">
        <f t="shared" si="4"/>
        <v>262BMG0230</v>
      </c>
      <c r="AF15" t="str">
        <f t="shared" si="5"/>
        <v>E</v>
      </c>
      <c r="AG15" s="20">
        <f t="shared" si="6"/>
        <v>0</v>
      </c>
      <c r="AH15" s="20">
        <f t="shared" si="7"/>
        <v>1</v>
      </c>
      <c r="AI15" s="20">
        <f t="shared" si="8"/>
        <v>0</v>
      </c>
      <c r="AJ15" s="21">
        <f t="shared" si="1"/>
        <v>2070</v>
      </c>
      <c r="AK15" s="21">
        <f t="shared" si="1"/>
        <v>9999</v>
      </c>
      <c r="AL15" s="21">
        <f t="shared" si="1"/>
        <v>9999</v>
      </c>
      <c r="AM15" s="21">
        <f t="shared" si="1"/>
        <v>9999</v>
      </c>
      <c r="AN15" s="21">
        <f t="shared" si="1"/>
        <v>9999</v>
      </c>
      <c r="AO15" s="21">
        <f t="shared" si="1"/>
        <v>9999</v>
      </c>
      <c r="AP15" s="21">
        <f t="shared" si="1"/>
        <v>9999</v>
      </c>
      <c r="AQ15" s="8"/>
      <c r="AR15" s="19">
        <v>2.9000000000000057</v>
      </c>
      <c r="AS15" s="19" t="s">
        <v>53</v>
      </c>
      <c r="AT15" s="20">
        <f t="shared" si="14"/>
        <v>0</v>
      </c>
      <c r="AU15" s="20">
        <f t="shared" si="14"/>
        <v>0</v>
      </c>
      <c r="AV15" s="20">
        <f t="shared" si="14"/>
        <v>0</v>
      </c>
      <c r="AW15" s="20">
        <f t="shared" si="14"/>
        <v>0</v>
      </c>
      <c r="AX15" s="20">
        <f t="shared" si="14"/>
        <v>0</v>
      </c>
      <c r="AY15" s="20">
        <f t="shared" si="14"/>
        <v>0</v>
      </c>
      <c r="AZ15" s="20">
        <f t="shared" si="14"/>
        <v>0</v>
      </c>
      <c r="BA15" s="20">
        <f t="shared" si="14"/>
        <v>0</v>
      </c>
      <c r="BB15" s="20">
        <f t="shared" si="14"/>
        <v>0</v>
      </c>
      <c r="BC15" s="20">
        <f t="shared" si="14"/>
        <v>0</v>
      </c>
      <c r="BD15" s="20">
        <f t="shared" si="14"/>
        <v>0</v>
      </c>
      <c r="BE15" s="20">
        <f t="shared" si="14"/>
        <v>0</v>
      </c>
      <c r="BF15" s="20">
        <f t="shared" si="14"/>
        <v>0</v>
      </c>
      <c r="BG15" s="20">
        <f t="shared" si="14"/>
        <v>0</v>
      </c>
      <c r="BH15" s="20">
        <f t="shared" si="14"/>
        <v>0</v>
      </c>
      <c r="BI15" s="20">
        <f t="shared" si="14"/>
        <v>0</v>
      </c>
      <c r="BJ15" s="20">
        <f t="shared" si="25"/>
        <v>0</v>
      </c>
      <c r="BK15" s="20">
        <f t="shared" si="25"/>
        <v>0</v>
      </c>
      <c r="BL15" s="20">
        <f t="shared" si="25"/>
        <v>0</v>
      </c>
      <c r="BM15" s="20">
        <f t="shared" si="25"/>
        <v>0</v>
      </c>
      <c r="BN15" s="20">
        <f t="shared" si="25"/>
        <v>0</v>
      </c>
      <c r="BO15" s="20">
        <f t="shared" si="25"/>
        <v>0</v>
      </c>
      <c r="BP15" s="20">
        <f t="shared" si="25"/>
        <v>0</v>
      </c>
      <c r="BQ15" s="20">
        <f t="shared" si="25"/>
        <v>0</v>
      </c>
      <c r="BR15" s="20">
        <f t="shared" si="25"/>
        <v>0</v>
      </c>
      <c r="BS15" s="20"/>
      <c r="BT15" s="20"/>
      <c r="BU15" s="20"/>
      <c r="BV15" s="20"/>
      <c r="BW15" s="20"/>
      <c r="BX15" s="18"/>
      <c r="BY15" s="20">
        <f t="shared" si="15"/>
        <v>0</v>
      </c>
      <c r="BZ15" s="20">
        <f t="shared" si="15"/>
        <v>0</v>
      </c>
      <c r="CA15" s="20">
        <f t="shared" si="15"/>
        <v>0</v>
      </c>
      <c r="CB15" s="20">
        <f t="shared" si="15"/>
        <v>0</v>
      </c>
      <c r="CC15" s="20">
        <f t="shared" si="15"/>
        <v>0</v>
      </c>
      <c r="CD15" s="20">
        <f t="shared" si="15"/>
        <v>0</v>
      </c>
      <c r="CE15" s="20">
        <f t="shared" si="15"/>
        <v>0</v>
      </c>
      <c r="CF15" s="20">
        <f t="shared" si="15"/>
        <v>0</v>
      </c>
      <c r="CG15" s="20">
        <f t="shared" si="15"/>
        <v>0</v>
      </c>
      <c r="CH15" s="20">
        <f t="shared" si="15"/>
        <v>0</v>
      </c>
      <c r="CI15" s="20">
        <f t="shared" si="15"/>
        <v>0</v>
      </c>
      <c r="CJ15" s="20">
        <f t="shared" si="15"/>
        <v>0</v>
      </c>
      <c r="CK15" s="20">
        <f t="shared" si="15"/>
        <v>0</v>
      </c>
      <c r="CL15" s="20">
        <f t="shared" si="15"/>
        <v>0</v>
      </c>
      <c r="CM15" s="20">
        <f t="shared" si="15"/>
        <v>0</v>
      </c>
      <c r="CN15" s="20">
        <f t="shared" si="15"/>
        <v>0</v>
      </c>
      <c r="CO15" s="20">
        <f t="shared" si="26"/>
        <v>0</v>
      </c>
      <c r="CP15" s="20">
        <f t="shared" si="26"/>
        <v>0</v>
      </c>
      <c r="CQ15" s="20">
        <f t="shared" si="26"/>
        <v>0</v>
      </c>
      <c r="CR15" s="20">
        <f t="shared" si="26"/>
        <v>0</v>
      </c>
      <c r="CS15" s="20">
        <f t="shared" si="26"/>
        <v>0</v>
      </c>
      <c r="CT15" s="20">
        <f t="shared" si="26"/>
        <v>0</v>
      </c>
      <c r="CU15" s="20">
        <f t="shared" si="26"/>
        <v>0</v>
      </c>
      <c r="CV15" s="20">
        <f t="shared" si="26"/>
        <v>0</v>
      </c>
      <c r="CW15" s="20">
        <f t="shared" si="26"/>
        <v>0</v>
      </c>
      <c r="CX15" s="20"/>
      <c r="CY15" s="20"/>
      <c r="CZ15" s="20"/>
      <c r="DA15" s="20"/>
      <c r="DB15" s="20"/>
      <c r="DD15" s="20">
        <f t="shared" si="16"/>
        <v>0</v>
      </c>
      <c r="DE15" s="20">
        <f t="shared" si="16"/>
        <v>0</v>
      </c>
      <c r="DF15" s="20">
        <f t="shared" si="16"/>
        <v>0</v>
      </c>
      <c r="DG15" s="20">
        <f t="shared" si="16"/>
        <v>0</v>
      </c>
      <c r="DH15" s="20">
        <f t="shared" si="16"/>
        <v>0</v>
      </c>
      <c r="DI15" s="20">
        <f t="shared" si="16"/>
        <v>0</v>
      </c>
      <c r="DJ15" s="20">
        <f t="shared" si="16"/>
        <v>0</v>
      </c>
      <c r="DK15" s="20">
        <f t="shared" si="16"/>
        <v>0</v>
      </c>
      <c r="DL15" s="20">
        <f t="shared" si="16"/>
        <v>0</v>
      </c>
      <c r="DM15" s="20">
        <f t="shared" si="16"/>
        <v>0</v>
      </c>
      <c r="DN15" s="20">
        <f t="shared" si="16"/>
        <v>0</v>
      </c>
      <c r="DO15" s="20">
        <f t="shared" si="16"/>
        <v>0</v>
      </c>
      <c r="DP15" s="20">
        <f t="shared" si="16"/>
        <v>0</v>
      </c>
      <c r="DQ15" s="20">
        <f t="shared" si="16"/>
        <v>0</v>
      </c>
      <c r="DR15" s="20">
        <f t="shared" si="16"/>
        <v>0</v>
      </c>
      <c r="DS15" s="20">
        <f t="shared" si="16"/>
        <v>0</v>
      </c>
      <c r="DT15" s="20">
        <f t="shared" si="27"/>
        <v>0</v>
      </c>
      <c r="DU15" s="20">
        <f t="shared" si="27"/>
        <v>0</v>
      </c>
      <c r="DV15" s="20">
        <f t="shared" si="27"/>
        <v>0</v>
      </c>
      <c r="DW15" s="20">
        <f t="shared" si="27"/>
        <v>0</v>
      </c>
      <c r="DX15" s="20">
        <f t="shared" si="27"/>
        <v>0</v>
      </c>
      <c r="DY15" s="20">
        <f t="shared" si="27"/>
        <v>0</v>
      </c>
      <c r="DZ15" s="20">
        <f t="shared" si="27"/>
        <v>0</v>
      </c>
      <c r="EA15" s="20">
        <f t="shared" si="27"/>
        <v>0</v>
      </c>
      <c r="EB15" s="20">
        <f t="shared" si="27"/>
        <v>0</v>
      </c>
      <c r="EC15" s="20"/>
      <c r="ED15" s="20"/>
      <c r="EE15" s="20"/>
      <c r="EF15" s="20"/>
      <c r="EG15" s="20"/>
      <c r="EH15" s="18"/>
      <c r="EI15" s="20">
        <f t="shared" si="17"/>
        <v>0</v>
      </c>
      <c r="EJ15" s="20">
        <f t="shared" si="18"/>
        <v>0</v>
      </c>
      <c r="EK15" s="20">
        <f t="shared" si="19"/>
        <v>0</v>
      </c>
    </row>
    <row r="16" spans="1:141" x14ac:dyDescent="0.25">
      <c r="A16" s="24" t="s">
        <v>14</v>
      </c>
      <c r="B16" s="24">
        <v>2013</v>
      </c>
      <c r="C16" s="24">
        <v>2050</v>
      </c>
      <c r="D16" s="24">
        <v>2062</v>
      </c>
      <c r="E16" s="24">
        <v>9999</v>
      </c>
      <c r="F16" s="24">
        <v>9999</v>
      </c>
      <c r="G16" s="24">
        <v>9999</v>
      </c>
      <c r="H16" s="24">
        <v>9999</v>
      </c>
      <c r="I16" s="29">
        <v>9999</v>
      </c>
      <c r="J16" s="24"/>
      <c r="K16" s="24"/>
      <c r="L16" s="24">
        <v>635319</v>
      </c>
      <c r="M16" s="24" t="s">
        <v>31</v>
      </c>
      <c r="N16" s="16">
        <v>8.9965062111801242</v>
      </c>
      <c r="O16" s="3" t="s">
        <v>99</v>
      </c>
      <c r="P16" t="s">
        <v>25</v>
      </c>
      <c r="Q16" t="str">
        <f t="shared" si="2"/>
        <v>ES</v>
      </c>
      <c r="AD16" s="19" t="s">
        <v>54</v>
      </c>
      <c r="AE16" t="str">
        <f t="shared" si="4"/>
        <v>262BMG0240</v>
      </c>
      <c r="AF16" t="str">
        <f t="shared" si="5"/>
        <v>E</v>
      </c>
      <c r="AG16" s="20">
        <f t="shared" si="6"/>
        <v>0</v>
      </c>
      <c r="AH16" s="20">
        <f t="shared" si="7"/>
        <v>1</v>
      </c>
      <c r="AI16" s="20">
        <f t="shared" si="8"/>
        <v>0</v>
      </c>
      <c r="AJ16" s="21">
        <f t="shared" si="1"/>
        <v>2070</v>
      </c>
      <c r="AK16" s="21">
        <f t="shared" si="1"/>
        <v>9999</v>
      </c>
      <c r="AL16" s="21">
        <f t="shared" si="1"/>
        <v>9999</v>
      </c>
      <c r="AM16" s="21">
        <f t="shared" si="1"/>
        <v>9999</v>
      </c>
      <c r="AN16" s="21">
        <f t="shared" si="1"/>
        <v>9999</v>
      </c>
      <c r="AO16" s="21">
        <f t="shared" si="1"/>
        <v>9999</v>
      </c>
      <c r="AP16" s="21">
        <f t="shared" si="1"/>
        <v>9999</v>
      </c>
      <c r="AQ16" s="8"/>
      <c r="AR16" s="19">
        <v>27.200000000000017</v>
      </c>
      <c r="AS16" s="19" t="s">
        <v>55</v>
      </c>
      <c r="AT16" s="20">
        <f t="shared" si="14"/>
        <v>0</v>
      </c>
      <c r="AU16" s="20">
        <f t="shared" si="14"/>
        <v>0</v>
      </c>
      <c r="AV16" s="20">
        <f t="shared" si="14"/>
        <v>0</v>
      </c>
      <c r="AW16" s="20">
        <f t="shared" si="14"/>
        <v>0</v>
      </c>
      <c r="AX16" s="20">
        <f t="shared" si="14"/>
        <v>0</v>
      </c>
      <c r="AY16" s="20">
        <f t="shared" si="14"/>
        <v>0</v>
      </c>
      <c r="AZ16" s="20">
        <f t="shared" si="14"/>
        <v>0</v>
      </c>
      <c r="BA16" s="20">
        <f t="shared" si="14"/>
        <v>0</v>
      </c>
      <c r="BB16" s="20">
        <f t="shared" si="14"/>
        <v>0</v>
      </c>
      <c r="BC16" s="20">
        <f t="shared" si="14"/>
        <v>0</v>
      </c>
      <c r="BD16" s="20">
        <f t="shared" si="14"/>
        <v>0</v>
      </c>
      <c r="BE16" s="20">
        <f t="shared" si="14"/>
        <v>0</v>
      </c>
      <c r="BF16" s="20">
        <f t="shared" si="14"/>
        <v>0</v>
      </c>
      <c r="BG16" s="20">
        <f t="shared" si="14"/>
        <v>0</v>
      </c>
      <c r="BH16" s="20">
        <f t="shared" si="14"/>
        <v>0</v>
      </c>
      <c r="BI16" s="20">
        <f t="shared" si="14"/>
        <v>0</v>
      </c>
      <c r="BJ16" s="20">
        <f t="shared" si="25"/>
        <v>0</v>
      </c>
      <c r="BK16" s="20">
        <f t="shared" si="25"/>
        <v>0</v>
      </c>
      <c r="BL16" s="20">
        <f t="shared" si="25"/>
        <v>0</v>
      </c>
      <c r="BM16" s="20">
        <f t="shared" si="25"/>
        <v>0</v>
      </c>
      <c r="BN16" s="20">
        <f t="shared" si="25"/>
        <v>0</v>
      </c>
      <c r="BO16" s="20">
        <f t="shared" si="25"/>
        <v>0</v>
      </c>
      <c r="BP16" s="20">
        <f t="shared" si="25"/>
        <v>0</v>
      </c>
      <c r="BQ16" s="20">
        <f t="shared" si="25"/>
        <v>0</v>
      </c>
      <c r="BR16" s="20">
        <f t="shared" si="25"/>
        <v>0</v>
      </c>
      <c r="BS16" s="20"/>
      <c r="BT16" s="20"/>
      <c r="BU16" s="20"/>
      <c r="BV16" s="20"/>
      <c r="BW16" s="20"/>
      <c r="BX16" s="18"/>
      <c r="BY16" s="20">
        <f t="shared" si="15"/>
        <v>0</v>
      </c>
      <c r="BZ16" s="20">
        <f t="shared" si="15"/>
        <v>0</v>
      </c>
      <c r="CA16" s="20">
        <f t="shared" si="15"/>
        <v>0</v>
      </c>
      <c r="CB16" s="20">
        <f t="shared" si="15"/>
        <v>0</v>
      </c>
      <c r="CC16" s="20">
        <f t="shared" si="15"/>
        <v>0</v>
      </c>
      <c r="CD16" s="20">
        <f t="shared" si="15"/>
        <v>0</v>
      </c>
      <c r="CE16" s="20">
        <f t="shared" si="15"/>
        <v>0</v>
      </c>
      <c r="CF16" s="20">
        <f t="shared" si="15"/>
        <v>0</v>
      </c>
      <c r="CG16" s="20">
        <f t="shared" si="15"/>
        <v>0</v>
      </c>
      <c r="CH16" s="20">
        <f t="shared" si="15"/>
        <v>0</v>
      </c>
      <c r="CI16" s="20">
        <f t="shared" si="15"/>
        <v>0</v>
      </c>
      <c r="CJ16" s="20">
        <f t="shared" si="15"/>
        <v>0</v>
      </c>
      <c r="CK16" s="20">
        <f t="shared" si="15"/>
        <v>0</v>
      </c>
      <c r="CL16" s="20">
        <f t="shared" si="15"/>
        <v>0</v>
      </c>
      <c r="CM16" s="20">
        <f t="shared" si="15"/>
        <v>0</v>
      </c>
      <c r="CN16" s="20">
        <f t="shared" si="15"/>
        <v>0</v>
      </c>
      <c r="CO16" s="20">
        <f t="shared" si="26"/>
        <v>0</v>
      </c>
      <c r="CP16" s="20">
        <f t="shared" si="26"/>
        <v>0</v>
      </c>
      <c r="CQ16" s="20">
        <f t="shared" si="26"/>
        <v>0</v>
      </c>
      <c r="CR16" s="20">
        <f t="shared" si="26"/>
        <v>0</v>
      </c>
      <c r="CS16" s="20">
        <f t="shared" si="26"/>
        <v>0</v>
      </c>
      <c r="CT16" s="20">
        <f t="shared" si="26"/>
        <v>0</v>
      </c>
      <c r="CU16" s="20">
        <f t="shared" si="26"/>
        <v>0</v>
      </c>
      <c r="CV16" s="20">
        <f t="shared" si="26"/>
        <v>0</v>
      </c>
      <c r="CW16" s="20">
        <f t="shared" si="26"/>
        <v>0</v>
      </c>
      <c r="CX16" s="20"/>
      <c r="CY16" s="20"/>
      <c r="CZ16" s="20"/>
      <c r="DA16" s="20"/>
      <c r="DB16" s="20"/>
      <c r="DD16" s="20">
        <f t="shared" si="16"/>
        <v>0</v>
      </c>
      <c r="DE16" s="20">
        <f t="shared" si="16"/>
        <v>0</v>
      </c>
      <c r="DF16" s="20">
        <f t="shared" si="16"/>
        <v>0</v>
      </c>
      <c r="DG16" s="20">
        <f t="shared" si="16"/>
        <v>0</v>
      </c>
      <c r="DH16" s="20">
        <f t="shared" si="16"/>
        <v>0</v>
      </c>
      <c r="DI16" s="20">
        <f t="shared" si="16"/>
        <v>0</v>
      </c>
      <c r="DJ16" s="20">
        <f t="shared" si="16"/>
        <v>0</v>
      </c>
      <c r="DK16" s="20">
        <f t="shared" si="16"/>
        <v>0</v>
      </c>
      <c r="DL16" s="20">
        <f t="shared" si="16"/>
        <v>0</v>
      </c>
      <c r="DM16" s="20">
        <f t="shared" si="16"/>
        <v>0</v>
      </c>
      <c r="DN16" s="20">
        <f t="shared" si="16"/>
        <v>0</v>
      </c>
      <c r="DO16" s="20">
        <f t="shared" si="16"/>
        <v>0</v>
      </c>
      <c r="DP16" s="20">
        <f t="shared" si="16"/>
        <v>0</v>
      </c>
      <c r="DQ16" s="20">
        <f t="shared" si="16"/>
        <v>0</v>
      </c>
      <c r="DR16" s="20">
        <f t="shared" si="16"/>
        <v>0</v>
      </c>
      <c r="DS16" s="20">
        <f t="shared" si="16"/>
        <v>0</v>
      </c>
      <c r="DT16" s="20">
        <f t="shared" si="27"/>
        <v>0</v>
      </c>
      <c r="DU16" s="20">
        <f t="shared" si="27"/>
        <v>0</v>
      </c>
      <c r="DV16" s="20">
        <f t="shared" si="27"/>
        <v>0</v>
      </c>
      <c r="DW16" s="20">
        <f t="shared" si="27"/>
        <v>0</v>
      </c>
      <c r="DX16" s="20">
        <f t="shared" si="27"/>
        <v>0</v>
      </c>
      <c r="DY16" s="20">
        <f t="shared" si="27"/>
        <v>0</v>
      </c>
      <c r="DZ16" s="20">
        <f t="shared" si="27"/>
        <v>0</v>
      </c>
      <c r="EA16" s="20">
        <f t="shared" si="27"/>
        <v>0</v>
      </c>
      <c r="EB16" s="20">
        <f t="shared" si="27"/>
        <v>0</v>
      </c>
      <c r="EC16" s="20"/>
      <c r="ED16" s="20"/>
      <c r="EE16" s="20"/>
      <c r="EF16" s="20"/>
      <c r="EG16" s="20"/>
      <c r="EH16" s="18"/>
      <c r="EI16" s="20">
        <f t="shared" si="17"/>
        <v>0</v>
      </c>
      <c r="EJ16" s="20">
        <f t="shared" si="18"/>
        <v>0</v>
      </c>
      <c r="EK16" s="20">
        <f t="shared" si="19"/>
        <v>0</v>
      </c>
    </row>
    <row r="17" spans="1:141" ht="15.75" thickBot="1" x14ac:dyDescent="0.3">
      <c r="A17" s="30"/>
      <c r="B17" s="31"/>
      <c r="C17" s="31"/>
      <c r="D17" s="31"/>
      <c r="E17" s="31"/>
      <c r="F17" s="31"/>
      <c r="G17" s="31"/>
      <c r="H17" s="31"/>
      <c r="I17" s="32"/>
      <c r="J17" s="31"/>
      <c r="K17" s="31"/>
      <c r="L17" s="31"/>
      <c r="M17" s="31"/>
      <c r="N17" s="16" t="s">
        <v>98</v>
      </c>
      <c r="O17" s="3" t="s">
        <v>98</v>
      </c>
      <c r="P17" t="s">
        <v>98</v>
      </c>
      <c r="Q17" t="str">
        <f t="shared" si="2"/>
        <v/>
      </c>
      <c r="AD17" s="19" t="s">
        <v>56</v>
      </c>
      <c r="AE17" t="str">
        <f t="shared" si="4"/>
        <v>262BMG0250</v>
      </c>
      <c r="AF17" t="str">
        <f t="shared" si="5"/>
        <v>F</v>
      </c>
      <c r="AG17" s="20">
        <f t="shared" si="6"/>
        <v>0</v>
      </c>
      <c r="AH17" s="20">
        <f t="shared" si="7"/>
        <v>1</v>
      </c>
      <c r="AI17" s="20">
        <f t="shared" si="8"/>
        <v>0</v>
      </c>
      <c r="AJ17" s="21">
        <f t="shared" si="1"/>
        <v>2062</v>
      </c>
      <c r="AK17" s="21">
        <f t="shared" si="1"/>
        <v>2073</v>
      </c>
      <c r="AL17" s="21">
        <f t="shared" si="1"/>
        <v>9999</v>
      </c>
      <c r="AM17" s="21">
        <f t="shared" si="1"/>
        <v>9999</v>
      </c>
      <c r="AN17" s="21">
        <f t="shared" si="1"/>
        <v>9999</v>
      </c>
      <c r="AO17" s="21">
        <f t="shared" si="1"/>
        <v>9999</v>
      </c>
      <c r="AP17" s="21">
        <f t="shared" si="1"/>
        <v>9999</v>
      </c>
      <c r="AQ17" s="8"/>
      <c r="AR17" s="19">
        <v>10.199999999999999</v>
      </c>
      <c r="AS17" s="19" t="s">
        <v>57</v>
      </c>
      <c r="AT17" s="20">
        <f t="shared" si="14"/>
        <v>0</v>
      </c>
      <c r="AU17" s="20">
        <f t="shared" si="14"/>
        <v>0</v>
      </c>
      <c r="AV17" s="20">
        <f t="shared" si="14"/>
        <v>0</v>
      </c>
      <c r="AW17" s="20">
        <f t="shared" si="14"/>
        <v>0</v>
      </c>
      <c r="AX17" s="20">
        <f t="shared" si="14"/>
        <v>0</v>
      </c>
      <c r="AY17" s="20">
        <f t="shared" si="14"/>
        <v>0</v>
      </c>
      <c r="AZ17" s="20">
        <f t="shared" si="14"/>
        <v>0</v>
      </c>
      <c r="BA17" s="20">
        <f t="shared" si="14"/>
        <v>0</v>
      </c>
      <c r="BB17" s="20">
        <f t="shared" si="14"/>
        <v>0</v>
      </c>
      <c r="BC17" s="20">
        <f t="shared" si="14"/>
        <v>0</v>
      </c>
      <c r="BD17" s="20">
        <f t="shared" si="14"/>
        <v>0</v>
      </c>
      <c r="BE17" s="20">
        <f t="shared" si="14"/>
        <v>0</v>
      </c>
      <c r="BF17" s="20">
        <f t="shared" si="14"/>
        <v>0</v>
      </c>
      <c r="BG17" s="20">
        <f t="shared" si="14"/>
        <v>0</v>
      </c>
      <c r="BH17" s="20">
        <f t="shared" si="14"/>
        <v>0</v>
      </c>
      <c r="BI17" s="20">
        <f t="shared" si="14"/>
        <v>0</v>
      </c>
      <c r="BJ17" s="20">
        <f t="shared" si="25"/>
        <v>0</v>
      </c>
      <c r="BK17" s="20">
        <f t="shared" si="25"/>
        <v>0</v>
      </c>
      <c r="BL17" s="20">
        <f t="shared" si="25"/>
        <v>0</v>
      </c>
      <c r="BM17" s="20">
        <f t="shared" si="25"/>
        <v>0</v>
      </c>
      <c r="BN17" s="20">
        <f t="shared" si="25"/>
        <v>0</v>
      </c>
      <c r="BO17" s="20">
        <f t="shared" si="25"/>
        <v>0</v>
      </c>
      <c r="BP17" s="20">
        <f t="shared" si="25"/>
        <v>0</v>
      </c>
      <c r="BQ17" s="20">
        <f t="shared" si="25"/>
        <v>0</v>
      </c>
      <c r="BR17" s="20">
        <f t="shared" si="25"/>
        <v>0</v>
      </c>
      <c r="BS17" s="20"/>
      <c r="BT17" s="20"/>
      <c r="BU17" s="20"/>
      <c r="BV17" s="20"/>
      <c r="BW17" s="20"/>
      <c r="BX17" s="18"/>
      <c r="BY17" s="20">
        <f t="shared" si="15"/>
        <v>0</v>
      </c>
      <c r="BZ17" s="20">
        <f t="shared" si="15"/>
        <v>0</v>
      </c>
      <c r="CA17" s="20">
        <f t="shared" si="15"/>
        <v>0</v>
      </c>
      <c r="CB17" s="20">
        <f t="shared" si="15"/>
        <v>0</v>
      </c>
      <c r="CC17" s="20">
        <f t="shared" si="15"/>
        <v>0</v>
      </c>
      <c r="CD17" s="20">
        <f t="shared" si="15"/>
        <v>0</v>
      </c>
      <c r="CE17" s="20">
        <f t="shared" si="15"/>
        <v>0</v>
      </c>
      <c r="CF17" s="20">
        <f t="shared" si="15"/>
        <v>0</v>
      </c>
      <c r="CG17" s="20">
        <f t="shared" si="15"/>
        <v>0</v>
      </c>
      <c r="CH17" s="20">
        <f t="shared" si="15"/>
        <v>0</v>
      </c>
      <c r="CI17" s="20">
        <f t="shared" si="15"/>
        <v>0</v>
      </c>
      <c r="CJ17" s="20">
        <f t="shared" si="15"/>
        <v>0</v>
      </c>
      <c r="CK17" s="20">
        <f t="shared" si="15"/>
        <v>0</v>
      </c>
      <c r="CL17" s="20">
        <f t="shared" si="15"/>
        <v>0</v>
      </c>
      <c r="CM17" s="20">
        <f t="shared" si="15"/>
        <v>0</v>
      </c>
      <c r="CN17" s="20">
        <f t="shared" si="15"/>
        <v>0</v>
      </c>
      <c r="CO17" s="20">
        <f t="shared" si="26"/>
        <v>0</v>
      </c>
      <c r="CP17" s="20">
        <f t="shared" si="26"/>
        <v>0</v>
      </c>
      <c r="CQ17" s="20">
        <f t="shared" si="26"/>
        <v>0</v>
      </c>
      <c r="CR17" s="20">
        <f t="shared" si="26"/>
        <v>0</v>
      </c>
      <c r="CS17" s="20">
        <f t="shared" si="26"/>
        <v>0</v>
      </c>
      <c r="CT17" s="20">
        <f t="shared" si="26"/>
        <v>0</v>
      </c>
      <c r="CU17" s="20">
        <f t="shared" si="26"/>
        <v>0</v>
      </c>
      <c r="CV17" s="20">
        <f t="shared" si="26"/>
        <v>0</v>
      </c>
      <c r="CW17" s="20">
        <f t="shared" si="26"/>
        <v>0</v>
      </c>
      <c r="CX17" s="20"/>
      <c r="CY17" s="20"/>
      <c r="CZ17" s="20"/>
      <c r="DA17" s="20"/>
      <c r="DB17" s="20"/>
      <c r="DD17" s="20">
        <f t="shared" si="16"/>
        <v>0</v>
      </c>
      <c r="DE17" s="20">
        <f t="shared" si="16"/>
        <v>0</v>
      </c>
      <c r="DF17" s="20">
        <f t="shared" si="16"/>
        <v>0</v>
      </c>
      <c r="DG17" s="20">
        <f t="shared" si="16"/>
        <v>0</v>
      </c>
      <c r="DH17" s="20">
        <f t="shared" si="16"/>
        <v>0</v>
      </c>
      <c r="DI17" s="20">
        <f t="shared" si="16"/>
        <v>0</v>
      </c>
      <c r="DJ17" s="20">
        <f t="shared" si="16"/>
        <v>0</v>
      </c>
      <c r="DK17" s="20">
        <f t="shared" si="16"/>
        <v>0</v>
      </c>
      <c r="DL17" s="20">
        <f t="shared" si="16"/>
        <v>0</v>
      </c>
      <c r="DM17" s="20">
        <f t="shared" si="16"/>
        <v>0</v>
      </c>
      <c r="DN17" s="20">
        <f t="shared" si="16"/>
        <v>0</v>
      </c>
      <c r="DO17" s="20">
        <f t="shared" si="16"/>
        <v>0</v>
      </c>
      <c r="DP17" s="20">
        <f t="shared" si="16"/>
        <v>0</v>
      </c>
      <c r="DQ17" s="20">
        <f t="shared" si="16"/>
        <v>0</v>
      </c>
      <c r="DR17" s="20">
        <f t="shared" si="16"/>
        <v>0</v>
      </c>
      <c r="DS17" s="20">
        <f t="shared" si="16"/>
        <v>0</v>
      </c>
      <c r="DT17" s="20">
        <f t="shared" si="27"/>
        <v>0</v>
      </c>
      <c r="DU17" s="20">
        <f t="shared" si="27"/>
        <v>0</v>
      </c>
      <c r="DV17" s="20">
        <f t="shared" si="27"/>
        <v>0</v>
      </c>
      <c r="DW17" s="20">
        <f t="shared" si="27"/>
        <v>0</v>
      </c>
      <c r="DX17" s="20">
        <f t="shared" si="27"/>
        <v>0</v>
      </c>
      <c r="DY17" s="20">
        <f t="shared" si="27"/>
        <v>0</v>
      </c>
      <c r="DZ17" s="20">
        <f t="shared" si="27"/>
        <v>0</v>
      </c>
      <c r="EA17" s="20">
        <f t="shared" si="27"/>
        <v>0</v>
      </c>
      <c r="EB17" s="20">
        <f t="shared" si="27"/>
        <v>0</v>
      </c>
      <c r="EC17" s="20"/>
      <c r="ED17" s="20"/>
      <c r="EE17" s="20"/>
      <c r="EF17" s="20"/>
      <c r="EG17" s="20"/>
      <c r="EH17" s="18"/>
      <c r="EI17" s="20">
        <f t="shared" si="17"/>
        <v>0</v>
      </c>
      <c r="EJ17" s="20">
        <f t="shared" si="18"/>
        <v>0</v>
      </c>
      <c r="EK17" s="20">
        <f t="shared" si="19"/>
        <v>0</v>
      </c>
    </row>
    <row r="18" spans="1:141" x14ac:dyDescent="0.25">
      <c r="A18" s="24" t="s">
        <v>18</v>
      </c>
      <c r="B18" s="24">
        <v>2013</v>
      </c>
      <c r="C18" s="24">
        <v>2058</v>
      </c>
      <c r="D18" s="24">
        <v>2070</v>
      </c>
      <c r="E18" s="24">
        <v>9999</v>
      </c>
      <c r="F18" s="24">
        <v>9999</v>
      </c>
      <c r="G18" s="24">
        <v>9999</v>
      </c>
      <c r="H18" s="24">
        <v>9999</v>
      </c>
      <c r="I18" s="29">
        <v>9999</v>
      </c>
      <c r="J18" s="24"/>
      <c r="K18" s="24"/>
      <c r="L18" s="24">
        <v>635325</v>
      </c>
      <c r="M18" s="24" t="s">
        <v>34</v>
      </c>
      <c r="N18" s="16">
        <v>2.1914214927222049</v>
      </c>
      <c r="O18" s="3" t="s">
        <v>97</v>
      </c>
      <c r="P18" t="s">
        <v>27</v>
      </c>
      <c r="Q18" t="str">
        <f t="shared" si="2"/>
        <v>ES</v>
      </c>
      <c r="AD18" s="19" t="s">
        <v>58</v>
      </c>
      <c r="AE18" t="str">
        <f t="shared" si="4"/>
        <v>262BMG0270</v>
      </c>
      <c r="AF18" t="str">
        <f t="shared" si="5"/>
        <v>G</v>
      </c>
      <c r="AG18" s="20">
        <f t="shared" si="6"/>
        <v>0</v>
      </c>
      <c r="AH18" s="20">
        <f t="shared" si="7"/>
        <v>1</v>
      </c>
      <c r="AI18" s="20">
        <f t="shared" si="8"/>
        <v>0</v>
      </c>
      <c r="AJ18" s="21">
        <f t="shared" ref="AJ18:AP28" si="28">INDEX(V:V,MATCH($AF18,$T:$T,0))</f>
        <v>2062</v>
      </c>
      <c r="AK18" s="21">
        <f t="shared" si="28"/>
        <v>2073</v>
      </c>
      <c r="AL18" s="21">
        <f t="shared" si="28"/>
        <v>9999</v>
      </c>
      <c r="AM18" s="21">
        <f t="shared" si="28"/>
        <v>9999</v>
      </c>
      <c r="AN18" s="21">
        <f t="shared" si="28"/>
        <v>9999</v>
      </c>
      <c r="AO18" s="21">
        <f t="shared" si="28"/>
        <v>9999</v>
      </c>
      <c r="AP18" s="21">
        <f t="shared" si="28"/>
        <v>9999</v>
      </c>
      <c r="AQ18" s="8"/>
      <c r="AR18" s="19">
        <v>5.1000000000000014</v>
      </c>
      <c r="AS18" s="19" t="s">
        <v>59</v>
      </c>
      <c r="AT18" s="20">
        <f t="shared" si="14"/>
        <v>0</v>
      </c>
      <c r="AU18" s="20">
        <f t="shared" si="14"/>
        <v>0</v>
      </c>
      <c r="AV18" s="20">
        <f t="shared" si="14"/>
        <v>0</v>
      </c>
      <c r="AW18" s="20">
        <f t="shared" si="14"/>
        <v>0</v>
      </c>
      <c r="AX18" s="20">
        <f t="shared" si="14"/>
        <v>0</v>
      </c>
      <c r="AY18" s="20">
        <f t="shared" si="14"/>
        <v>0</v>
      </c>
      <c r="AZ18" s="20">
        <f t="shared" si="14"/>
        <v>0</v>
      </c>
      <c r="BA18" s="20">
        <f t="shared" si="14"/>
        <v>0</v>
      </c>
      <c r="BB18" s="20">
        <f t="shared" si="14"/>
        <v>0</v>
      </c>
      <c r="BC18" s="20">
        <f t="shared" si="14"/>
        <v>0</v>
      </c>
      <c r="BD18" s="20">
        <f t="shared" si="14"/>
        <v>0</v>
      </c>
      <c r="BE18" s="20">
        <f t="shared" si="14"/>
        <v>0</v>
      </c>
      <c r="BF18" s="20">
        <f t="shared" si="14"/>
        <v>0</v>
      </c>
      <c r="BG18" s="20">
        <f t="shared" si="14"/>
        <v>0</v>
      </c>
      <c r="BH18" s="20">
        <f t="shared" si="14"/>
        <v>0</v>
      </c>
      <c r="BI18" s="20">
        <f t="shared" si="14"/>
        <v>0</v>
      </c>
      <c r="BJ18" s="20">
        <f t="shared" si="25"/>
        <v>0</v>
      </c>
      <c r="BK18" s="20">
        <f t="shared" si="25"/>
        <v>0</v>
      </c>
      <c r="BL18" s="20">
        <f t="shared" si="25"/>
        <v>0</v>
      </c>
      <c r="BM18" s="20">
        <f t="shared" si="25"/>
        <v>0</v>
      </c>
      <c r="BN18" s="20">
        <f t="shared" si="25"/>
        <v>0</v>
      </c>
      <c r="BO18" s="20">
        <f t="shared" si="25"/>
        <v>0</v>
      </c>
      <c r="BP18" s="20">
        <f t="shared" si="25"/>
        <v>0</v>
      </c>
      <c r="BQ18" s="20">
        <f t="shared" si="25"/>
        <v>0</v>
      </c>
      <c r="BR18" s="20">
        <f t="shared" si="25"/>
        <v>0</v>
      </c>
      <c r="BS18" s="20"/>
      <c r="BT18" s="20"/>
      <c r="BU18" s="20"/>
      <c r="BV18" s="20"/>
      <c r="BW18" s="20"/>
      <c r="BX18" s="18"/>
      <c r="BY18" s="20">
        <f t="shared" si="15"/>
        <v>0</v>
      </c>
      <c r="BZ18" s="20">
        <f t="shared" si="15"/>
        <v>0</v>
      </c>
      <c r="CA18" s="20">
        <f t="shared" si="15"/>
        <v>0</v>
      </c>
      <c r="CB18" s="20">
        <f t="shared" si="15"/>
        <v>0</v>
      </c>
      <c r="CC18" s="20">
        <f t="shared" si="15"/>
        <v>0</v>
      </c>
      <c r="CD18" s="20">
        <f t="shared" si="15"/>
        <v>0</v>
      </c>
      <c r="CE18" s="20">
        <f t="shared" si="15"/>
        <v>0</v>
      </c>
      <c r="CF18" s="20">
        <f t="shared" si="15"/>
        <v>0</v>
      </c>
      <c r="CG18" s="20">
        <f t="shared" si="15"/>
        <v>0</v>
      </c>
      <c r="CH18" s="20">
        <f t="shared" si="15"/>
        <v>0</v>
      </c>
      <c r="CI18" s="20">
        <f t="shared" si="15"/>
        <v>0</v>
      </c>
      <c r="CJ18" s="20">
        <f t="shared" si="15"/>
        <v>0</v>
      </c>
      <c r="CK18" s="20">
        <f t="shared" si="15"/>
        <v>0</v>
      </c>
      <c r="CL18" s="20">
        <f t="shared" si="15"/>
        <v>0</v>
      </c>
      <c r="CM18" s="20">
        <f t="shared" si="15"/>
        <v>0</v>
      </c>
      <c r="CN18" s="20">
        <f t="shared" si="15"/>
        <v>0</v>
      </c>
      <c r="CO18" s="20">
        <f t="shared" si="26"/>
        <v>0</v>
      </c>
      <c r="CP18" s="20">
        <f t="shared" si="26"/>
        <v>0</v>
      </c>
      <c r="CQ18" s="20">
        <f t="shared" si="26"/>
        <v>0</v>
      </c>
      <c r="CR18" s="20">
        <f t="shared" si="26"/>
        <v>0</v>
      </c>
      <c r="CS18" s="20">
        <f t="shared" si="26"/>
        <v>0</v>
      </c>
      <c r="CT18" s="20">
        <f t="shared" si="26"/>
        <v>0</v>
      </c>
      <c r="CU18" s="20">
        <f t="shared" si="26"/>
        <v>0</v>
      </c>
      <c r="CV18" s="20">
        <f t="shared" si="26"/>
        <v>0</v>
      </c>
      <c r="CW18" s="20">
        <f t="shared" si="26"/>
        <v>0</v>
      </c>
      <c r="CX18" s="20"/>
      <c r="CY18" s="20"/>
      <c r="CZ18" s="20"/>
      <c r="DA18" s="20"/>
      <c r="DB18" s="20"/>
      <c r="DD18" s="20">
        <f t="shared" si="16"/>
        <v>0</v>
      </c>
      <c r="DE18" s="20">
        <f t="shared" si="16"/>
        <v>0</v>
      </c>
      <c r="DF18" s="20">
        <f t="shared" si="16"/>
        <v>0</v>
      </c>
      <c r="DG18" s="20">
        <f t="shared" si="16"/>
        <v>0</v>
      </c>
      <c r="DH18" s="20">
        <f t="shared" si="16"/>
        <v>0</v>
      </c>
      <c r="DI18" s="20">
        <f t="shared" si="16"/>
        <v>0</v>
      </c>
      <c r="DJ18" s="20">
        <f t="shared" si="16"/>
        <v>0</v>
      </c>
      <c r="DK18" s="20">
        <f t="shared" si="16"/>
        <v>0</v>
      </c>
      <c r="DL18" s="20">
        <f t="shared" si="16"/>
        <v>0</v>
      </c>
      <c r="DM18" s="20">
        <f t="shared" si="16"/>
        <v>0</v>
      </c>
      <c r="DN18" s="20">
        <f t="shared" si="16"/>
        <v>0</v>
      </c>
      <c r="DO18" s="20">
        <f t="shared" si="16"/>
        <v>0</v>
      </c>
      <c r="DP18" s="20">
        <f t="shared" si="16"/>
        <v>0</v>
      </c>
      <c r="DQ18" s="20">
        <f t="shared" si="16"/>
        <v>0</v>
      </c>
      <c r="DR18" s="20">
        <f t="shared" si="16"/>
        <v>0</v>
      </c>
      <c r="DS18" s="20">
        <f t="shared" si="16"/>
        <v>0</v>
      </c>
      <c r="DT18" s="20">
        <f t="shared" si="27"/>
        <v>0</v>
      </c>
      <c r="DU18" s="20">
        <f t="shared" si="27"/>
        <v>0</v>
      </c>
      <c r="DV18" s="20">
        <f t="shared" si="27"/>
        <v>0</v>
      </c>
      <c r="DW18" s="20">
        <f t="shared" si="27"/>
        <v>0</v>
      </c>
      <c r="DX18" s="20">
        <f t="shared" si="27"/>
        <v>0</v>
      </c>
      <c r="DY18" s="20">
        <f t="shared" si="27"/>
        <v>0</v>
      </c>
      <c r="DZ18" s="20">
        <f t="shared" si="27"/>
        <v>0</v>
      </c>
      <c r="EA18" s="20">
        <f t="shared" si="27"/>
        <v>0</v>
      </c>
      <c r="EB18" s="20">
        <f t="shared" si="27"/>
        <v>0</v>
      </c>
      <c r="EC18" s="20"/>
      <c r="ED18" s="20"/>
      <c r="EE18" s="20"/>
      <c r="EF18" s="20"/>
      <c r="EG18" s="20"/>
      <c r="EH18" s="18"/>
      <c r="EI18" s="20">
        <f t="shared" si="17"/>
        <v>0</v>
      </c>
      <c r="EJ18" s="20">
        <f t="shared" si="18"/>
        <v>0</v>
      </c>
      <c r="EK18" s="20">
        <f t="shared" si="19"/>
        <v>0</v>
      </c>
    </row>
    <row r="19" spans="1:141" x14ac:dyDescent="0.25">
      <c r="A19" s="24"/>
      <c r="B19" s="25"/>
      <c r="C19" s="25"/>
      <c r="D19" s="25"/>
      <c r="E19" s="25"/>
      <c r="F19" s="25"/>
      <c r="G19" s="25"/>
      <c r="H19" s="25"/>
      <c r="I19" s="26"/>
      <c r="J19" s="25"/>
      <c r="K19" s="25"/>
      <c r="L19" s="25"/>
      <c r="M19" s="25"/>
      <c r="N19" s="16" t="s">
        <v>98</v>
      </c>
      <c r="O19" s="3" t="s">
        <v>98</v>
      </c>
      <c r="P19" t="s">
        <v>98</v>
      </c>
      <c r="Q19" t="str">
        <f t="shared" si="2"/>
        <v/>
      </c>
      <c r="AD19" s="19" t="s">
        <v>60</v>
      </c>
      <c r="AE19" t="str">
        <f t="shared" si="4"/>
        <v>262BMG0290</v>
      </c>
      <c r="AF19" t="str">
        <f t="shared" si="5"/>
        <v>G</v>
      </c>
      <c r="AG19" s="20">
        <f t="shared" si="6"/>
        <v>0</v>
      </c>
      <c r="AH19" s="20">
        <f t="shared" si="7"/>
        <v>1</v>
      </c>
      <c r="AI19" s="20">
        <f t="shared" si="8"/>
        <v>0</v>
      </c>
      <c r="AJ19" s="21">
        <f t="shared" si="28"/>
        <v>2062</v>
      </c>
      <c r="AK19" s="21">
        <f t="shared" si="28"/>
        <v>2073</v>
      </c>
      <c r="AL19" s="21">
        <f t="shared" si="28"/>
        <v>9999</v>
      </c>
      <c r="AM19" s="21">
        <f t="shared" si="28"/>
        <v>9999</v>
      </c>
      <c r="AN19" s="21">
        <f t="shared" si="28"/>
        <v>9999</v>
      </c>
      <c r="AO19" s="21">
        <f t="shared" si="28"/>
        <v>9999</v>
      </c>
      <c r="AP19" s="21">
        <f t="shared" si="28"/>
        <v>9999</v>
      </c>
      <c r="AQ19" s="8"/>
      <c r="AR19" s="19">
        <v>13.7</v>
      </c>
      <c r="AS19" s="19" t="s">
        <v>61</v>
      </c>
      <c r="AT19" s="20">
        <f t="shared" si="14"/>
        <v>0</v>
      </c>
      <c r="AU19" s="20">
        <f t="shared" si="14"/>
        <v>0</v>
      </c>
      <c r="AV19" s="20">
        <f t="shared" si="14"/>
        <v>0</v>
      </c>
      <c r="AW19" s="20">
        <f t="shared" si="14"/>
        <v>0</v>
      </c>
      <c r="AX19" s="20">
        <f t="shared" si="14"/>
        <v>0</v>
      </c>
      <c r="AY19" s="20">
        <f t="shared" si="14"/>
        <v>0</v>
      </c>
      <c r="AZ19" s="20">
        <f t="shared" si="14"/>
        <v>0</v>
      </c>
      <c r="BA19" s="20">
        <f t="shared" si="14"/>
        <v>0</v>
      </c>
      <c r="BB19" s="20">
        <f t="shared" si="14"/>
        <v>0</v>
      </c>
      <c r="BC19" s="20">
        <f t="shared" si="14"/>
        <v>0</v>
      </c>
      <c r="BD19" s="20">
        <f t="shared" si="14"/>
        <v>0</v>
      </c>
      <c r="BE19" s="20">
        <f t="shared" si="14"/>
        <v>0</v>
      </c>
      <c r="BF19" s="20">
        <f t="shared" si="14"/>
        <v>0</v>
      </c>
      <c r="BG19" s="20">
        <f t="shared" si="14"/>
        <v>0</v>
      </c>
      <c r="BH19" s="20">
        <f t="shared" si="14"/>
        <v>0</v>
      </c>
      <c r="BI19" s="20">
        <f t="shared" si="14"/>
        <v>0</v>
      </c>
      <c r="BJ19" s="20">
        <f t="shared" si="25"/>
        <v>0</v>
      </c>
      <c r="BK19" s="20">
        <f t="shared" si="25"/>
        <v>0</v>
      </c>
      <c r="BL19" s="20">
        <f t="shared" si="25"/>
        <v>0</v>
      </c>
      <c r="BM19" s="20">
        <f t="shared" si="25"/>
        <v>0</v>
      </c>
      <c r="BN19" s="20">
        <f t="shared" si="25"/>
        <v>0</v>
      </c>
      <c r="BO19" s="20">
        <f t="shared" si="25"/>
        <v>0</v>
      </c>
      <c r="BP19" s="20">
        <f t="shared" si="25"/>
        <v>0</v>
      </c>
      <c r="BQ19" s="20">
        <f t="shared" si="25"/>
        <v>0</v>
      </c>
      <c r="BR19" s="20">
        <f t="shared" si="25"/>
        <v>0</v>
      </c>
      <c r="BS19" s="20"/>
      <c r="BT19" s="20"/>
      <c r="BU19" s="20"/>
      <c r="BV19" s="20"/>
      <c r="BW19" s="20"/>
      <c r="BX19" s="18"/>
      <c r="BY19" s="20">
        <f t="shared" si="15"/>
        <v>0</v>
      </c>
      <c r="BZ19" s="20">
        <f t="shared" si="15"/>
        <v>0</v>
      </c>
      <c r="CA19" s="20">
        <f t="shared" si="15"/>
        <v>0</v>
      </c>
      <c r="CB19" s="20">
        <f t="shared" si="15"/>
        <v>0</v>
      </c>
      <c r="CC19" s="20">
        <f t="shared" si="15"/>
        <v>0</v>
      </c>
      <c r="CD19" s="20">
        <f t="shared" si="15"/>
        <v>0</v>
      </c>
      <c r="CE19" s="20">
        <f t="shared" si="15"/>
        <v>0</v>
      </c>
      <c r="CF19" s="20">
        <f t="shared" si="15"/>
        <v>0</v>
      </c>
      <c r="CG19" s="20">
        <f t="shared" si="15"/>
        <v>0</v>
      </c>
      <c r="CH19" s="20">
        <f t="shared" si="15"/>
        <v>0</v>
      </c>
      <c r="CI19" s="20">
        <f t="shared" si="15"/>
        <v>0</v>
      </c>
      <c r="CJ19" s="20">
        <f t="shared" si="15"/>
        <v>0</v>
      </c>
      <c r="CK19" s="20">
        <f t="shared" si="15"/>
        <v>0</v>
      </c>
      <c r="CL19" s="20">
        <f t="shared" si="15"/>
        <v>0</v>
      </c>
      <c r="CM19" s="20">
        <f t="shared" si="15"/>
        <v>0</v>
      </c>
      <c r="CN19" s="20">
        <f t="shared" si="15"/>
        <v>0</v>
      </c>
      <c r="CO19" s="20">
        <f t="shared" si="26"/>
        <v>0</v>
      </c>
      <c r="CP19" s="20">
        <f t="shared" si="26"/>
        <v>0</v>
      </c>
      <c r="CQ19" s="20">
        <f t="shared" si="26"/>
        <v>0</v>
      </c>
      <c r="CR19" s="20">
        <f t="shared" si="26"/>
        <v>0</v>
      </c>
      <c r="CS19" s="20">
        <f t="shared" si="26"/>
        <v>0</v>
      </c>
      <c r="CT19" s="20">
        <f t="shared" si="26"/>
        <v>0</v>
      </c>
      <c r="CU19" s="20">
        <f t="shared" si="26"/>
        <v>0</v>
      </c>
      <c r="CV19" s="20">
        <f t="shared" si="26"/>
        <v>0</v>
      </c>
      <c r="CW19" s="20">
        <f t="shared" si="26"/>
        <v>0</v>
      </c>
      <c r="CX19" s="20"/>
      <c r="CY19" s="20"/>
      <c r="CZ19" s="20"/>
      <c r="DA19" s="20"/>
      <c r="DB19" s="20"/>
      <c r="DD19" s="20">
        <f t="shared" si="16"/>
        <v>0</v>
      </c>
      <c r="DE19" s="20">
        <f t="shared" si="16"/>
        <v>0</v>
      </c>
      <c r="DF19" s="20">
        <f t="shared" si="16"/>
        <v>0</v>
      </c>
      <c r="DG19" s="20">
        <f t="shared" si="16"/>
        <v>0</v>
      </c>
      <c r="DH19" s="20">
        <f t="shared" si="16"/>
        <v>0</v>
      </c>
      <c r="DI19" s="20">
        <f t="shared" si="16"/>
        <v>0</v>
      </c>
      <c r="DJ19" s="20">
        <f t="shared" si="16"/>
        <v>0</v>
      </c>
      <c r="DK19" s="20">
        <f t="shared" si="16"/>
        <v>0</v>
      </c>
      <c r="DL19" s="20">
        <f t="shared" si="16"/>
        <v>0</v>
      </c>
      <c r="DM19" s="20">
        <f t="shared" si="16"/>
        <v>0</v>
      </c>
      <c r="DN19" s="20">
        <f t="shared" si="16"/>
        <v>0</v>
      </c>
      <c r="DO19" s="20">
        <f t="shared" si="16"/>
        <v>0</v>
      </c>
      <c r="DP19" s="20">
        <f t="shared" si="16"/>
        <v>0</v>
      </c>
      <c r="DQ19" s="20">
        <f t="shared" si="16"/>
        <v>0</v>
      </c>
      <c r="DR19" s="20">
        <f t="shared" si="16"/>
        <v>0</v>
      </c>
      <c r="DS19" s="20">
        <f t="shared" si="16"/>
        <v>0</v>
      </c>
      <c r="DT19" s="20">
        <f t="shared" si="27"/>
        <v>0</v>
      </c>
      <c r="DU19" s="20">
        <f t="shared" si="27"/>
        <v>0</v>
      </c>
      <c r="DV19" s="20">
        <f t="shared" si="27"/>
        <v>0</v>
      </c>
      <c r="DW19" s="20">
        <f t="shared" si="27"/>
        <v>0</v>
      </c>
      <c r="DX19" s="20">
        <f t="shared" si="27"/>
        <v>0</v>
      </c>
      <c r="DY19" s="20">
        <f t="shared" si="27"/>
        <v>0</v>
      </c>
      <c r="DZ19" s="20">
        <f t="shared" si="27"/>
        <v>0</v>
      </c>
      <c r="EA19" s="20">
        <f t="shared" si="27"/>
        <v>0</v>
      </c>
      <c r="EB19" s="20">
        <f t="shared" si="27"/>
        <v>0</v>
      </c>
      <c r="EC19" s="20"/>
      <c r="ED19" s="20"/>
      <c r="EE19" s="20"/>
      <c r="EF19" s="20"/>
      <c r="EG19" s="20"/>
      <c r="EH19" s="18"/>
      <c r="EI19" s="20">
        <f t="shared" si="17"/>
        <v>0</v>
      </c>
      <c r="EJ19" s="20">
        <f t="shared" si="18"/>
        <v>0</v>
      </c>
      <c r="EK19" s="20">
        <f t="shared" si="19"/>
        <v>0</v>
      </c>
    </row>
    <row r="20" spans="1:141" x14ac:dyDescent="0.25">
      <c r="A20" s="24" t="s">
        <v>18</v>
      </c>
      <c r="B20" s="24">
        <v>2013</v>
      </c>
      <c r="C20" s="24">
        <v>2058</v>
      </c>
      <c r="D20" s="24">
        <v>2069</v>
      </c>
      <c r="E20" s="24">
        <v>9999</v>
      </c>
      <c r="F20" s="24">
        <v>9999</v>
      </c>
      <c r="G20" s="24">
        <v>9999</v>
      </c>
      <c r="H20" s="24">
        <v>9999</v>
      </c>
      <c r="I20" s="29">
        <v>9999</v>
      </c>
      <c r="J20" s="24"/>
      <c r="K20" s="24"/>
      <c r="L20" s="24">
        <v>635324</v>
      </c>
      <c r="M20" s="24" t="s">
        <v>34</v>
      </c>
      <c r="N20" s="16">
        <v>15.225116135026324</v>
      </c>
      <c r="O20" s="3" t="s">
        <v>97</v>
      </c>
      <c r="P20" t="s">
        <v>27</v>
      </c>
      <c r="Q20" t="str">
        <f t="shared" si="2"/>
        <v>ES</v>
      </c>
      <c r="AD20" s="19" t="s">
        <v>62</v>
      </c>
      <c r="AE20" t="str">
        <f t="shared" si="4"/>
        <v>262BMG0295</v>
      </c>
      <c r="AF20" t="str">
        <f t="shared" si="5"/>
        <v>H</v>
      </c>
      <c r="AG20" s="20">
        <f t="shared" si="6"/>
        <v>0</v>
      </c>
      <c r="AH20" s="20">
        <f t="shared" si="7"/>
        <v>1</v>
      </c>
      <c r="AI20" s="20">
        <f t="shared" si="8"/>
        <v>0</v>
      </c>
      <c r="AJ20" s="21">
        <f t="shared" si="28"/>
        <v>2057</v>
      </c>
      <c r="AK20" s="21">
        <f t="shared" si="28"/>
        <v>2069</v>
      </c>
      <c r="AL20" s="21">
        <f t="shared" si="28"/>
        <v>9999</v>
      </c>
      <c r="AM20" s="21">
        <f t="shared" si="28"/>
        <v>9999</v>
      </c>
      <c r="AN20" s="21">
        <f t="shared" si="28"/>
        <v>9999</v>
      </c>
      <c r="AO20" s="21">
        <f t="shared" si="28"/>
        <v>9999</v>
      </c>
      <c r="AP20" s="21">
        <f t="shared" si="28"/>
        <v>9999</v>
      </c>
      <c r="AQ20" s="8"/>
      <c r="AR20" s="19">
        <v>7.3999999999999986</v>
      </c>
      <c r="AS20" s="19" t="s">
        <v>63</v>
      </c>
      <c r="AT20" s="20">
        <f t="shared" si="14"/>
        <v>0</v>
      </c>
      <c r="AU20" s="20">
        <f t="shared" si="14"/>
        <v>0</v>
      </c>
      <c r="AV20" s="20">
        <f t="shared" si="14"/>
        <v>0</v>
      </c>
      <c r="AW20" s="20">
        <f t="shared" si="14"/>
        <v>0</v>
      </c>
      <c r="AX20" s="20">
        <f t="shared" si="14"/>
        <v>0</v>
      </c>
      <c r="AY20" s="20">
        <f t="shared" si="14"/>
        <v>0</v>
      </c>
      <c r="AZ20" s="20">
        <f t="shared" si="14"/>
        <v>0</v>
      </c>
      <c r="BA20" s="20">
        <f t="shared" si="14"/>
        <v>0</v>
      </c>
      <c r="BB20" s="20">
        <f t="shared" si="14"/>
        <v>0</v>
      </c>
      <c r="BC20" s="20">
        <f t="shared" si="14"/>
        <v>0</v>
      </c>
      <c r="BD20" s="20">
        <f t="shared" si="14"/>
        <v>0</v>
      </c>
      <c r="BE20" s="20">
        <f t="shared" si="14"/>
        <v>0</v>
      </c>
      <c r="BF20" s="20">
        <f t="shared" si="14"/>
        <v>0</v>
      </c>
      <c r="BG20" s="20">
        <f t="shared" si="14"/>
        <v>0</v>
      </c>
      <c r="BH20" s="20">
        <f t="shared" si="14"/>
        <v>0</v>
      </c>
      <c r="BI20" s="20">
        <f t="shared" si="14"/>
        <v>0</v>
      </c>
      <c r="BJ20" s="20">
        <f t="shared" si="25"/>
        <v>0</v>
      </c>
      <c r="BK20" s="20">
        <f t="shared" si="25"/>
        <v>0</v>
      </c>
      <c r="BL20" s="20">
        <f t="shared" si="25"/>
        <v>0</v>
      </c>
      <c r="BM20" s="20">
        <f t="shared" si="25"/>
        <v>0</v>
      </c>
      <c r="BN20" s="20">
        <f t="shared" si="25"/>
        <v>0</v>
      </c>
      <c r="BO20" s="20">
        <f t="shared" si="25"/>
        <v>0</v>
      </c>
      <c r="BP20" s="20">
        <f t="shared" si="25"/>
        <v>0</v>
      </c>
      <c r="BQ20" s="20">
        <f t="shared" si="25"/>
        <v>0</v>
      </c>
      <c r="BR20" s="20">
        <f t="shared" si="25"/>
        <v>0</v>
      </c>
      <c r="BS20" s="20"/>
      <c r="BT20" s="20"/>
      <c r="BU20" s="20"/>
      <c r="BV20" s="20"/>
      <c r="BW20" s="20"/>
      <c r="BX20" s="18"/>
      <c r="BY20" s="20">
        <f t="shared" si="15"/>
        <v>0</v>
      </c>
      <c r="BZ20" s="20">
        <f t="shared" si="15"/>
        <v>0</v>
      </c>
      <c r="CA20" s="20">
        <f t="shared" si="15"/>
        <v>0</v>
      </c>
      <c r="CB20" s="20">
        <f t="shared" si="15"/>
        <v>0</v>
      </c>
      <c r="CC20" s="20">
        <f t="shared" si="15"/>
        <v>0</v>
      </c>
      <c r="CD20" s="20">
        <f t="shared" si="15"/>
        <v>0</v>
      </c>
      <c r="CE20" s="20">
        <f t="shared" si="15"/>
        <v>0</v>
      </c>
      <c r="CF20" s="20">
        <f t="shared" si="15"/>
        <v>0</v>
      </c>
      <c r="CG20" s="20">
        <f t="shared" si="15"/>
        <v>0</v>
      </c>
      <c r="CH20" s="20">
        <f t="shared" si="15"/>
        <v>0</v>
      </c>
      <c r="CI20" s="20">
        <f t="shared" si="15"/>
        <v>0</v>
      </c>
      <c r="CJ20" s="20">
        <f t="shared" si="15"/>
        <v>0</v>
      </c>
      <c r="CK20" s="20">
        <f t="shared" si="15"/>
        <v>0</v>
      </c>
      <c r="CL20" s="20">
        <f t="shared" si="15"/>
        <v>0</v>
      </c>
      <c r="CM20" s="20">
        <f t="shared" si="15"/>
        <v>0</v>
      </c>
      <c r="CN20" s="20">
        <f t="shared" si="15"/>
        <v>0</v>
      </c>
      <c r="CO20" s="20">
        <f t="shared" si="26"/>
        <v>0</v>
      </c>
      <c r="CP20" s="20">
        <f t="shared" si="26"/>
        <v>0</v>
      </c>
      <c r="CQ20" s="20">
        <f t="shared" si="26"/>
        <v>0</v>
      </c>
      <c r="CR20" s="20">
        <f t="shared" si="26"/>
        <v>0</v>
      </c>
      <c r="CS20" s="20">
        <f t="shared" si="26"/>
        <v>0</v>
      </c>
      <c r="CT20" s="20">
        <f t="shared" si="26"/>
        <v>0</v>
      </c>
      <c r="CU20" s="20">
        <f t="shared" si="26"/>
        <v>0</v>
      </c>
      <c r="CV20" s="20">
        <f t="shared" si="26"/>
        <v>0</v>
      </c>
      <c r="CW20" s="20">
        <f t="shared" si="26"/>
        <v>0</v>
      </c>
      <c r="CX20" s="20"/>
      <c r="CY20" s="20"/>
      <c r="CZ20" s="20"/>
      <c r="DA20" s="20"/>
      <c r="DB20" s="20"/>
      <c r="DD20" s="20">
        <f t="shared" si="16"/>
        <v>0</v>
      </c>
      <c r="DE20" s="20">
        <f t="shared" si="16"/>
        <v>0</v>
      </c>
      <c r="DF20" s="20">
        <f t="shared" si="16"/>
        <v>0</v>
      </c>
      <c r="DG20" s="20">
        <f t="shared" si="16"/>
        <v>0</v>
      </c>
      <c r="DH20" s="20">
        <f t="shared" si="16"/>
        <v>0</v>
      </c>
      <c r="DI20" s="20">
        <f t="shared" si="16"/>
        <v>0</v>
      </c>
      <c r="DJ20" s="20">
        <f t="shared" si="16"/>
        <v>0</v>
      </c>
      <c r="DK20" s="20">
        <f t="shared" si="16"/>
        <v>0</v>
      </c>
      <c r="DL20" s="20">
        <f t="shared" si="16"/>
        <v>0</v>
      </c>
      <c r="DM20" s="20">
        <f t="shared" si="16"/>
        <v>0</v>
      </c>
      <c r="DN20" s="20">
        <f t="shared" si="16"/>
        <v>0</v>
      </c>
      <c r="DO20" s="20">
        <f t="shared" si="16"/>
        <v>0</v>
      </c>
      <c r="DP20" s="20">
        <f t="shared" si="16"/>
        <v>0</v>
      </c>
      <c r="DQ20" s="20">
        <f t="shared" si="16"/>
        <v>0</v>
      </c>
      <c r="DR20" s="20">
        <f t="shared" si="16"/>
        <v>0</v>
      </c>
      <c r="DS20" s="20">
        <f t="shared" si="16"/>
        <v>0</v>
      </c>
      <c r="DT20" s="20">
        <f t="shared" si="27"/>
        <v>0</v>
      </c>
      <c r="DU20" s="20">
        <f t="shared" si="27"/>
        <v>0</v>
      </c>
      <c r="DV20" s="20">
        <f t="shared" si="27"/>
        <v>0</v>
      </c>
      <c r="DW20" s="20">
        <f t="shared" si="27"/>
        <v>0</v>
      </c>
      <c r="DX20" s="20">
        <f t="shared" si="27"/>
        <v>0</v>
      </c>
      <c r="DY20" s="20">
        <f t="shared" si="27"/>
        <v>0</v>
      </c>
      <c r="DZ20" s="20">
        <f t="shared" si="27"/>
        <v>0</v>
      </c>
      <c r="EA20" s="20">
        <f t="shared" si="27"/>
        <v>0</v>
      </c>
      <c r="EB20" s="20">
        <f t="shared" si="27"/>
        <v>0</v>
      </c>
      <c r="EC20" s="20"/>
      <c r="ED20" s="20"/>
      <c r="EE20" s="20"/>
      <c r="EF20" s="20"/>
      <c r="EG20" s="20"/>
      <c r="EH20" s="18"/>
      <c r="EI20" s="20">
        <f t="shared" si="17"/>
        <v>0</v>
      </c>
      <c r="EJ20" s="20">
        <f t="shared" si="18"/>
        <v>0</v>
      </c>
      <c r="EK20" s="20">
        <f t="shared" si="19"/>
        <v>0</v>
      </c>
    </row>
    <row r="21" spans="1:141" x14ac:dyDescent="0.25">
      <c r="A21" s="24"/>
      <c r="B21" s="25"/>
      <c r="C21" s="25"/>
      <c r="D21" s="25"/>
      <c r="E21" s="25"/>
      <c r="F21" s="25"/>
      <c r="G21" s="25"/>
      <c r="H21" s="25"/>
      <c r="I21" s="26"/>
      <c r="J21" s="25"/>
      <c r="K21" s="25"/>
      <c r="L21" s="25"/>
      <c r="M21" s="25"/>
      <c r="N21" s="16" t="s">
        <v>98</v>
      </c>
      <c r="O21" s="3" t="s">
        <v>98</v>
      </c>
      <c r="P21" t="s">
        <v>98</v>
      </c>
      <c r="Q21" t="str">
        <f t="shared" si="2"/>
        <v/>
      </c>
      <c r="AD21" s="19" t="s">
        <v>64</v>
      </c>
      <c r="AE21" t="str">
        <f t="shared" si="4"/>
        <v>262BMG0300</v>
      </c>
      <c r="AF21" t="str">
        <f t="shared" si="5"/>
        <v>H</v>
      </c>
      <c r="AG21" s="20">
        <f t="shared" si="6"/>
        <v>0</v>
      </c>
      <c r="AH21" s="20">
        <f t="shared" si="7"/>
        <v>1</v>
      </c>
      <c r="AI21" s="20">
        <f t="shared" si="8"/>
        <v>0</v>
      </c>
      <c r="AJ21" s="21">
        <f t="shared" si="28"/>
        <v>2057</v>
      </c>
      <c r="AK21" s="21">
        <f t="shared" si="28"/>
        <v>2069</v>
      </c>
      <c r="AL21" s="21">
        <f t="shared" si="28"/>
        <v>9999</v>
      </c>
      <c r="AM21" s="21">
        <f t="shared" si="28"/>
        <v>9999</v>
      </c>
      <c r="AN21" s="21">
        <f t="shared" si="28"/>
        <v>9999</v>
      </c>
      <c r="AO21" s="21">
        <f t="shared" si="28"/>
        <v>9999</v>
      </c>
      <c r="AP21" s="21">
        <f t="shared" si="28"/>
        <v>9999</v>
      </c>
      <c r="AQ21" s="8"/>
      <c r="AR21" s="19">
        <v>14.399999999999999</v>
      </c>
      <c r="AS21" s="19" t="s">
        <v>65</v>
      </c>
      <c r="AT21" s="20">
        <f t="shared" si="14"/>
        <v>0</v>
      </c>
      <c r="AU21" s="20">
        <f t="shared" si="14"/>
        <v>0</v>
      </c>
      <c r="AV21" s="20">
        <f t="shared" si="14"/>
        <v>0</v>
      </c>
      <c r="AW21" s="20">
        <f t="shared" si="14"/>
        <v>0</v>
      </c>
      <c r="AX21" s="20">
        <f t="shared" si="14"/>
        <v>0</v>
      </c>
      <c r="AY21" s="20">
        <f t="shared" si="14"/>
        <v>0</v>
      </c>
      <c r="AZ21" s="20">
        <f t="shared" si="14"/>
        <v>0</v>
      </c>
      <c r="BA21" s="20">
        <f t="shared" si="14"/>
        <v>0</v>
      </c>
      <c r="BB21" s="20">
        <f t="shared" si="14"/>
        <v>0</v>
      </c>
      <c r="BC21" s="20">
        <f t="shared" si="14"/>
        <v>0</v>
      </c>
      <c r="BD21" s="20">
        <f t="shared" si="14"/>
        <v>0</v>
      </c>
      <c r="BE21" s="20">
        <f t="shared" si="14"/>
        <v>0</v>
      </c>
      <c r="BF21" s="20">
        <f t="shared" si="14"/>
        <v>0</v>
      </c>
      <c r="BG21" s="20">
        <f t="shared" si="14"/>
        <v>0</v>
      </c>
      <c r="BH21" s="20">
        <f t="shared" si="14"/>
        <v>0</v>
      </c>
      <c r="BI21" s="20">
        <f t="shared" si="14"/>
        <v>0</v>
      </c>
      <c r="BJ21" s="20">
        <f t="shared" si="25"/>
        <v>0</v>
      </c>
      <c r="BK21" s="20">
        <f t="shared" si="25"/>
        <v>0</v>
      </c>
      <c r="BL21" s="20">
        <f t="shared" si="25"/>
        <v>0</v>
      </c>
      <c r="BM21" s="20">
        <f t="shared" si="25"/>
        <v>0</v>
      </c>
      <c r="BN21" s="20">
        <f t="shared" si="25"/>
        <v>0</v>
      </c>
      <c r="BO21" s="20">
        <f t="shared" si="25"/>
        <v>0</v>
      </c>
      <c r="BP21" s="20">
        <f t="shared" si="25"/>
        <v>0</v>
      </c>
      <c r="BQ21" s="20">
        <f t="shared" si="25"/>
        <v>0</v>
      </c>
      <c r="BR21" s="20">
        <f t="shared" si="25"/>
        <v>0</v>
      </c>
      <c r="BS21" s="20"/>
      <c r="BT21" s="20"/>
      <c r="BU21" s="20"/>
      <c r="BV21" s="20"/>
      <c r="BW21" s="20"/>
      <c r="BX21" s="18"/>
      <c r="BY21" s="20">
        <f t="shared" si="15"/>
        <v>0</v>
      </c>
      <c r="BZ21" s="20">
        <f t="shared" si="15"/>
        <v>0</v>
      </c>
      <c r="CA21" s="20">
        <f t="shared" si="15"/>
        <v>0</v>
      </c>
      <c r="CB21" s="20">
        <f t="shared" si="15"/>
        <v>0</v>
      </c>
      <c r="CC21" s="20">
        <f t="shared" si="15"/>
        <v>0</v>
      </c>
      <c r="CD21" s="20">
        <f t="shared" si="15"/>
        <v>0</v>
      </c>
      <c r="CE21" s="20">
        <f t="shared" si="15"/>
        <v>0</v>
      </c>
      <c r="CF21" s="20">
        <f t="shared" si="15"/>
        <v>0</v>
      </c>
      <c r="CG21" s="20">
        <f t="shared" si="15"/>
        <v>0</v>
      </c>
      <c r="CH21" s="20">
        <f t="shared" si="15"/>
        <v>0</v>
      </c>
      <c r="CI21" s="20">
        <f t="shared" si="15"/>
        <v>0</v>
      </c>
      <c r="CJ21" s="20">
        <f t="shared" si="15"/>
        <v>0</v>
      </c>
      <c r="CK21" s="20">
        <f t="shared" si="15"/>
        <v>0</v>
      </c>
      <c r="CL21" s="20">
        <f t="shared" si="15"/>
        <v>0</v>
      </c>
      <c r="CM21" s="20">
        <f t="shared" si="15"/>
        <v>0</v>
      </c>
      <c r="CN21" s="20">
        <f t="shared" si="15"/>
        <v>0</v>
      </c>
      <c r="CO21" s="20">
        <f t="shared" si="26"/>
        <v>0</v>
      </c>
      <c r="CP21" s="20">
        <f t="shared" si="26"/>
        <v>0</v>
      </c>
      <c r="CQ21" s="20">
        <f t="shared" si="26"/>
        <v>0</v>
      </c>
      <c r="CR21" s="20">
        <f t="shared" si="26"/>
        <v>0</v>
      </c>
      <c r="CS21" s="20">
        <f t="shared" si="26"/>
        <v>0</v>
      </c>
      <c r="CT21" s="20">
        <f t="shared" si="26"/>
        <v>0</v>
      </c>
      <c r="CU21" s="20">
        <f t="shared" si="26"/>
        <v>0</v>
      </c>
      <c r="CV21" s="20">
        <f t="shared" si="26"/>
        <v>0</v>
      </c>
      <c r="CW21" s="20">
        <f t="shared" si="26"/>
        <v>0</v>
      </c>
      <c r="CX21" s="20"/>
      <c r="CY21" s="20"/>
      <c r="CZ21" s="20"/>
      <c r="DA21" s="20"/>
      <c r="DB21" s="20"/>
      <c r="DD21" s="20">
        <f t="shared" si="16"/>
        <v>0</v>
      </c>
      <c r="DE21" s="20">
        <f t="shared" si="16"/>
        <v>0</v>
      </c>
      <c r="DF21" s="20">
        <f t="shared" si="16"/>
        <v>0</v>
      </c>
      <c r="DG21" s="20">
        <f t="shared" si="16"/>
        <v>0</v>
      </c>
      <c r="DH21" s="20">
        <f t="shared" si="16"/>
        <v>0</v>
      </c>
      <c r="DI21" s="20">
        <f t="shared" si="16"/>
        <v>0</v>
      </c>
      <c r="DJ21" s="20">
        <f t="shared" si="16"/>
        <v>0</v>
      </c>
      <c r="DK21" s="20">
        <f t="shared" si="16"/>
        <v>0</v>
      </c>
      <c r="DL21" s="20">
        <f t="shared" si="16"/>
        <v>0</v>
      </c>
      <c r="DM21" s="20">
        <f t="shared" si="16"/>
        <v>0</v>
      </c>
      <c r="DN21" s="20">
        <f t="shared" si="16"/>
        <v>0</v>
      </c>
      <c r="DO21" s="20">
        <f t="shared" si="16"/>
        <v>0</v>
      </c>
      <c r="DP21" s="20">
        <f t="shared" si="16"/>
        <v>0</v>
      </c>
      <c r="DQ21" s="20">
        <f t="shared" si="16"/>
        <v>0</v>
      </c>
      <c r="DR21" s="20">
        <f t="shared" si="16"/>
        <v>0</v>
      </c>
      <c r="DS21" s="20">
        <f t="shared" si="16"/>
        <v>0</v>
      </c>
      <c r="DT21" s="20">
        <f t="shared" si="27"/>
        <v>0</v>
      </c>
      <c r="DU21" s="20">
        <f t="shared" si="27"/>
        <v>0</v>
      </c>
      <c r="DV21" s="20">
        <f t="shared" si="27"/>
        <v>0</v>
      </c>
      <c r="DW21" s="20">
        <f t="shared" si="27"/>
        <v>0</v>
      </c>
      <c r="DX21" s="20">
        <f t="shared" si="27"/>
        <v>0</v>
      </c>
      <c r="DY21" s="20">
        <f t="shared" si="27"/>
        <v>0</v>
      </c>
      <c r="DZ21" s="20">
        <f t="shared" si="27"/>
        <v>0</v>
      </c>
      <c r="EA21" s="20">
        <f t="shared" si="27"/>
        <v>0</v>
      </c>
      <c r="EB21" s="20">
        <f t="shared" si="27"/>
        <v>0</v>
      </c>
      <c r="EC21" s="20"/>
      <c r="ED21" s="20"/>
      <c r="EE21" s="20"/>
      <c r="EF21" s="20"/>
      <c r="EG21" s="20"/>
      <c r="EH21" s="18"/>
      <c r="EI21" s="20">
        <f t="shared" si="17"/>
        <v>0</v>
      </c>
      <c r="EJ21" s="20">
        <f t="shared" si="18"/>
        <v>0</v>
      </c>
      <c r="EK21" s="20">
        <f t="shared" si="19"/>
        <v>0</v>
      </c>
    </row>
    <row r="22" spans="1:141" x14ac:dyDescent="0.25">
      <c r="A22" s="24" t="s">
        <v>18</v>
      </c>
      <c r="B22" s="24">
        <v>2013</v>
      </c>
      <c r="C22" s="24">
        <v>2058</v>
      </c>
      <c r="D22" s="24">
        <v>2069</v>
      </c>
      <c r="E22" s="24">
        <v>9999</v>
      </c>
      <c r="F22" s="24">
        <v>9999</v>
      </c>
      <c r="G22" s="24">
        <v>9999</v>
      </c>
      <c r="H22" s="24">
        <v>9999</v>
      </c>
      <c r="I22" s="29">
        <v>9999</v>
      </c>
      <c r="J22" s="24"/>
      <c r="K22" s="24"/>
      <c r="L22" s="24">
        <v>635323</v>
      </c>
      <c r="M22" s="24" t="s">
        <v>34</v>
      </c>
      <c r="N22" s="16">
        <v>13.48346237225147</v>
      </c>
      <c r="O22" s="3" t="s">
        <v>97</v>
      </c>
      <c r="P22" t="s">
        <v>27</v>
      </c>
      <c r="Q22" t="str">
        <f t="shared" si="2"/>
        <v>ES</v>
      </c>
      <c r="AD22" s="19" t="s">
        <v>66</v>
      </c>
      <c r="AE22" t="str">
        <f t="shared" si="4"/>
        <v>262BMG0310</v>
      </c>
      <c r="AF22" t="str">
        <f t="shared" si="5"/>
        <v>H</v>
      </c>
      <c r="AG22" s="20">
        <f t="shared" si="6"/>
        <v>0</v>
      </c>
      <c r="AH22" s="20">
        <f t="shared" si="7"/>
        <v>1</v>
      </c>
      <c r="AI22" s="20">
        <f t="shared" si="8"/>
        <v>0</v>
      </c>
      <c r="AJ22" s="21">
        <f t="shared" si="28"/>
        <v>2057</v>
      </c>
      <c r="AK22" s="21">
        <f t="shared" si="28"/>
        <v>2069</v>
      </c>
      <c r="AL22" s="21">
        <f t="shared" si="28"/>
        <v>9999</v>
      </c>
      <c r="AM22" s="21">
        <f t="shared" si="28"/>
        <v>9999</v>
      </c>
      <c r="AN22" s="21">
        <f t="shared" si="28"/>
        <v>9999</v>
      </c>
      <c r="AO22" s="21">
        <f t="shared" si="28"/>
        <v>9999</v>
      </c>
      <c r="AP22" s="21">
        <f t="shared" si="28"/>
        <v>9999</v>
      </c>
      <c r="AQ22" s="8"/>
      <c r="AR22" s="19">
        <v>15.7</v>
      </c>
      <c r="AS22" s="19" t="s">
        <v>67</v>
      </c>
      <c r="AT22" s="20">
        <f t="shared" si="14"/>
        <v>0</v>
      </c>
      <c r="AU22" s="20">
        <f t="shared" si="14"/>
        <v>0</v>
      </c>
      <c r="AV22" s="20">
        <f t="shared" si="14"/>
        <v>0</v>
      </c>
      <c r="AW22" s="20">
        <f t="shared" si="14"/>
        <v>0</v>
      </c>
      <c r="AX22" s="20">
        <f t="shared" si="14"/>
        <v>0</v>
      </c>
      <c r="AY22" s="20">
        <f t="shared" si="14"/>
        <v>0</v>
      </c>
      <c r="AZ22" s="20">
        <f t="shared" si="14"/>
        <v>0</v>
      </c>
      <c r="BA22" s="20">
        <f t="shared" si="14"/>
        <v>0</v>
      </c>
      <c r="BB22" s="20">
        <f t="shared" si="14"/>
        <v>0</v>
      </c>
      <c r="BC22" s="20">
        <f t="shared" si="14"/>
        <v>0</v>
      </c>
      <c r="BD22" s="20">
        <f t="shared" si="14"/>
        <v>0</v>
      </c>
      <c r="BE22" s="20">
        <f t="shared" si="14"/>
        <v>0</v>
      </c>
      <c r="BF22" s="20">
        <f t="shared" si="14"/>
        <v>0</v>
      </c>
      <c r="BG22" s="20">
        <f t="shared" si="14"/>
        <v>0</v>
      </c>
      <c r="BH22" s="20">
        <f t="shared" si="14"/>
        <v>0</v>
      </c>
      <c r="BI22" s="20">
        <f t="shared" si="14"/>
        <v>0</v>
      </c>
      <c r="BJ22" s="20">
        <f t="shared" si="25"/>
        <v>0</v>
      </c>
      <c r="BK22" s="20">
        <f t="shared" si="25"/>
        <v>0</v>
      </c>
      <c r="BL22" s="20">
        <f t="shared" si="25"/>
        <v>0</v>
      </c>
      <c r="BM22" s="20">
        <f t="shared" si="25"/>
        <v>0</v>
      </c>
      <c r="BN22" s="20">
        <f t="shared" si="25"/>
        <v>0</v>
      </c>
      <c r="BO22" s="20">
        <f t="shared" si="25"/>
        <v>0</v>
      </c>
      <c r="BP22" s="20">
        <f t="shared" si="25"/>
        <v>0</v>
      </c>
      <c r="BQ22" s="20">
        <f t="shared" si="25"/>
        <v>0</v>
      </c>
      <c r="BR22" s="20">
        <f t="shared" si="25"/>
        <v>0</v>
      </c>
      <c r="BS22" s="20"/>
      <c r="BT22" s="20"/>
      <c r="BU22" s="20"/>
      <c r="BV22" s="20"/>
      <c r="BW22" s="20"/>
      <c r="BX22" s="18"/>
      <c r="BY22" s="20">
        <f t="shared" si="15"/>
        <v>0</v>
      </c>
      <c r="BZ22" s="20">
        <f t="shared" si="15"/>
        <v>0</v>
      </c>
      <c r="CA22" s="20">
        <f t="shared" si="15"/>
        <v>0</v>
      </c>
      <c r="CB22" s="20">
        <f t="shared" si="15"/>
        <v>0</v>
      </c>
      <c r="CC22" s="20">
        <f t="shared" si="15"/>
        <v>0</v>
      </c>
      <c r="CD22" s="20">
        <f t="shared" si="15"/>
        <v>0</v>
      </c>
      <c r="CE22" s="20">
        <f t="shared" si="15"/>
        <v>0</v>
      </c>
      <c r="CF22" s="20">
        <f t="shared" si="15"/>
        <v>0</v>
      </c>
      <c r="CG22" s="20">
        <f t="shared" si="15"/>
        <v>0</v>
      </c>
      <c r="CH22" s="20">
        <f t="shared" si="15"/>
        <v>0</v>
      </c>
      <c r="CI22" s="20">
        <f t="shared" si="15"/>
        <v>0</v>
      </c>
      <c r="CJ22" s="20">
        <f t="shared" si="15"/>
        <v>0</v>
      </c>
      <c r="CK22" s="20">
        <f t="shared" si="15"/>
        <v>0</v>
      </c>
      <c r="CL22" s="20">
        <f t="shared" si="15"/>
        <v>0</v>
      </c>
      <c r="CM22" s="20">
        <f t="shared" si="15"/>
        <v>0</v>
      </c>
      <c r="CN22" s="20">
        <f t="shared" si="15"/>
        <v>0</v>
      </c>
      <c r="CO22" s="20">
        <f t="shared" si="26"/>
        <v>0</v>
      </c>
      <c r="CP22" s="20">
        <f t="shared" si="26"/>
        <v>0</v>
      </c>
      <c r="CQ22" s="20">
        <f t="shared" si="26"/>
        <v>0</v>
      </c>
      <c r="CR22" s="20">
        <f t="shared" si="26"/>
        <v>0</v>
      </c>
      <c r="CS22" s="20">
        <f t="shared" si="26"/>
        <v>0</v>
      </c>
      <c r="CT22" s="20">
        <f t="shared" si="26"/>
        <v>0</v>
      </c>
      <c r="CU22" s="20">
        <f t="shared" si="26"/>
        <v>0</v>
      </c>
      <c r="CV22" s="20">
        <f t="shared" si="26"/>
        <v>0</v>
      </c>
      <c r="CW22" s="20">
        <f t="shared" si="26"/>
        <v>0</v>
      </c>
      <c r="CX22" s="20"/>
      <c r="CY22" s="20"/>
      <c r="CZ22" s="20"/>
      <c r="DA22" s="20"/>
      <c r="DB22" s="20"/>
      <c r="DD22" s="20">
        <f t="shared" si="16"/>
        <v>0</v>
      </c>
      <c r="DE22" s="20">
        <f t="shared" si="16"/>
        <v>0</v>
      </c>
      <c r="DF22" s="20">
        <f t="shared" si="16"/>
        <v>0</v>
      </c>
      <c r="DG22" s="20">
        <f t="shared" si="16"/>
        <v>0</v>
      </c>
      <c r="DH22" s="20">
        <f t="shared" si="16"/>
        <v>0</v>
      </c>
      <c r="DI22" s="20">
        <f t="shared" si="16"/>
        <v>0</v>
      </c>
      <c r="DJ22" s="20">
        <f t="shared" si="16"/>
        <v>0</v>
      </c>
      <c r="DK22" s="20">
        <f t="shared" si="16"/>
        <v>0</v>
      </c>
      <c r="DL22" s="20">
        <f t="shared" si="16"/>
        <v>0</v>
      </c>
      <c r="DM22" s="20">
        <f t="shared" si="16"/>
        <v>0</v>
      </c>
      <c r="DN22" s="20">
        <f t="shared" si="16"/>
        <v>0</v>
      </c>
      <c r="DO22" s="20">
        <f t="shared" si="16"/>
        <v>0</v>
      </c>
      <c r="DP22" s="20">
        <f t="shared" si="16"/>
        <v>0</v>
      </c>
      <c r="DQ22" s="20">
        <f t="shared" si="16"/>
        <v>0</v>
      </c>
      <c r="DR22" s="20">
        <f t="shared" si="16"/>
        <v>0</v>
      </c>
      <c r="DS22" s="20">
        <f t="shared" si="16"/>
        <v>0</v>
      </c>
      <c r="DT22" s="20">
        <f t="shared" si="27"/>
        <v>0</v>
      </c>
      <c r="DU22" s="20">
        <f t="shared" si="27"/>
        <v>0</v>
      </c>
      <c r="DV22" s="20">
        <f t="shared" si="27"/>
        <v>0</v>
      </c>
      <c r="DW22" s="20">
        <f t="shared" si="27"/>
        <v>0</v>
      </c>
      <c r="DX22" s="20">
        <f t="shared" si="27"/>
        <v>0</v>
      </c>
      <c r="DY22" s="20">
        <f t="shared" si="27"/>
        <v>0</v>
      </c>
      <c r="DZ22" s="20">
        <f t="shared" si="27"/>
        <v>0</v>
      </c>
      <c r="EA22" s="20">
        <f t="shared" si="27"/>
        <v>0</v>
      </c>
      <c r="EB22" s="20">
        <f t="shared" si="27"/>
        <v>0</v>
      </c>
      <c r="EC22" s="20"/>
      <c r="ED22" s="20"/>
      <c r="EE22" s="20"/>
      <c r="EF22" s="20"/>
      <c r="EG22" s="20"/>
      <c r="EH22" s="18"/>
      <c r="EI22" s="20">
        <f t="shared" si="17"/>
        <v>0</v>
      </c>
      <c r="EJ22" s="20">
        <f t="shared" si="18"/>
        <v>0</v>
      </c>
      <c r="EK22" s="20">
        <f t="shared" si="19"/>
        <v>0</v>
      </c>
    </row>
    <row r="23" spans="1:141" x14ac:dyDescent="0.25">
      <c r="A23" s="24"/>
      <c r="B23" s="25"/>
      <c r="C23" s="25"/>
      <c r="D23" s="25"/>
      <c r="E23" s="25"/>
      <c r="F23" s="25"/>
      <c r="G23" s="25"/>
      <c r="H23" s="25"/>
      <c r="I23" s="26"/>
      <c r="J23" s="25"/>
      <c r="K23" s="25"/>
      <c r="L23" s="25"/>
      <c r="M23" s="25"/>
      <c r="N23" s="16" t="s">
        <v>98</v>
      </c>
      <c r="O23" s="3" t="s">
        <v>98</v>
      </c>
      <c r="P23" t="s">
        <v>98</v>
      </c>
      <c r="Q23" t="str">
        <f t="shared" si="2"/>
        <v/>
      </c>
      <c r="AD23" s="19" t="s">
        <v>68</v>
      </c>
      <c r="AE23" t="str">
        <f t="shared" si="4"/>
        <v>262BMG0320</v>
      </c>
      <c r="AF23" t="str">
        <f t="shared" si="5"/>
        <v>H</v>
      </c>
      <c r="AG23" s="20">
        <f t="shared" si="6"/>
        <v>0</v>
      </c>
      <c r="AH23" s="20">
        <f t="shared" si="7"/>
        <v>1</v>
      </c>
      <c r="AI23" s="20">
        <f t="shared" si="8"/>
        <v>0</v>
      </c>
      <c r="AJ23" s="21">
        <f t="shared" si="28"/>
        <v>2057</v>
      </c>
      <c r="AK23" s="21">
        <f t="shared" si="28"/>
        <v>2069</v>
      </c>
      <c r="AL23" s="21">
        <f t="shared" si="28"/>
        <v>9999</v>
      </c>
      <c r="AM23" s="21">
        <f t="shared" si="28"/>
        <v>9999</v>
      </c>
      <c r="AN23" s="21">
        <f t="shared" si="28"/>
        <v>9999</v>
      </c>
      <c r="AO23" s="21">
        <f t="shared" si="28"/>
        <v>9999</v>
      </c>
      <c r="AP23" s="21">
        <f t="shared" si="28"/>
        <v>9999</v>
      </c>
      <c r="AQ23" s="8"/>
      <c r="AR23" s="19">
        <v>4.4000000000000057</v>
      </c>
      <c r="AS23" s="19" t="s">
        <v>69</v>
      </c>
      <c r="AT23" s="20">
        <f t="shared" si="14"/>
        <v>0</v>
      </c>
      <c r="AU23" s="20">
        <f t="shared" si="14"/>
        <v>0</v>
      </c>
      <c r="AV23" s="20">
        <f t="shared" si="14"/>
        <v>0</v>
      </c>
      <c r="AW23" s="20">
        <f t="shared" si="14"/>
        <v>0</v>
      </c>
      <c r="AX23" s="20">
        <f t="shared" si="14"/>
        <v>0</v>
      </c>
      <c r="AY23" s="20">
        <f t="shared" si="14"/>
        <v>0</v>
      </c>
      <c r="AZ23" s="20">
        <f t="shared" si="14"/>
        <v>0</v>
      </c>
      <c r="BA23" s="20">
        <f t="shared" si="14"/>
        <v>0</v>
      </c>
      <c r="BB23" s="20">
        <f t="shared" si="14"/>
        <v>0</v>
      </c>
      <c r="BC23" s="20">
        <f t="shared" si="14"/>
        <v>0</v>
      </c>
      <c r="BD23" s="20">
        <f t="shared" si="14"/>
        <v>0</v>
      </c>
      <c r="BE23" s="20">
        <f t="shared" si="14"/>
        <v>0</v>
      </c>
      <c r="BF23" s="20">
        <f t="shared" si="14"/>
        <v>0</v>
      </c>
      <c r="BG23" s="20">
        <f t="shared" si="14"/>
        <v>0</v>
      </c>
      <c r="BH23" s="20">
        <f t="shared" si="14"/>
        <v>0</v>
      </c>
      <c r="BI23" s="20">
        <f t="shared" si="14"/>
        <v>0</v>
      </c>
      <c r="BJ23" s="20">
        <f t="shared" si="25"/>
        <v>0</v>
      </c>
      <c r="BK23" s="20">
        <f t="shared" si="25"/>
        <v>0</v>
      </c>
      <c r="BL23" s="20">
        <f t="shared" si="25"/>
        <v>0</v>
      </c>
      <c r="BM23" s="20">
        <f t="shared" si="25"/>
        <v>0</v>
      </c>
      <c r="BN23" s="20">
        <f t="shared" si="25"/>
        <v>0</v>
      </c>
      <c r="BO23" s="20">
        <f t="shared" si="25"/>
        <v>0</v>
      </c>
      <c r="BP23" s="20">
        <f t="shared" si="25"/>
        <v>0</v>
      </c>
      <c r="BQ23" s="20">
        <f t="shared" si="25"/>
        <v>0</v>
      </c>
      <c r="BR23" s="20">
        <f t="shared" si="25"/>
        <v>0</v>
      </c>
      <c r="BS23" s="20"/>
      <c r="BT23" s="20"/>
      <c r="BU23" s="20"/>
      <c r="BV23" s="20"/>
      <c r="BW23" s="20"/>
      <c r="BX23" s="18"/>
      <c r="BY23" s="20">
        <f t="shared" si="15"/>
        <v>0</v>
      </c>
      <c r="BZ23" s="20">
        <f t="shared" si="15"/>
        <v>0</v>
      </c>
      <c r="CA23" s="20">
        <f t="shared" si="15"/>
        <v>0</v>
      </c>
      <c r="CB23" s="20">
        <f t="shared" si="15"/>
        <v>0</v>
      </c>
      <c r="CC23" s="20">
        <f t="shared" si="15"/>
        <v>0</v>
      </c>
      <c r="CD23" s="20">
        <f t="shared" si="15"/>
        <v>0</v>
      </c>
      <c r="CE23" s="20">
        <f t="shared" si="15"/>
        <v>0</v>
      </c>
      <c r="CF23" s="20">
        <f t="shared" si="15"/>
        <v>0</v>
      </c>
      <c r="CG23" s="20">
        <f t="shared" si="15"/>
        <v>0</v>
      </c>
      <c r="CH23" s="20">
        <f t="shared" si="15"/>
        <v>0</v>
      </c>
      <c r="CI23" s="20">
        <f t="shared" si="15"/>
        <v>0</v>
      </c>
      <c r="CJ23" s="20">
        <f t="shared" si="15"/>
        <v>0</v>
      </c>
      <c r="CK23" s="20">
        <f t="shared" si="15"/>
        <v>0</v>
      </c>
      <c r="CL23" s="20">
        <f t="shared" si="15"/>
        <v>0</v>
      </c>
      <c r="CM23" s="20">
        <f t="shared" si="15"/>
        <v>0</v>
      </c>
      <c r="CN23" s="20">
        <f t="shared" si="15"/>
        <v>0</v>
      </c>
      <c r="CO23" s="20">
        <f t="shared" si="26"/>
        <v>0</v>
      </c>
      <c r="CP23" s="20">
        <f t="shared" si="26"/>
        <v>0</v>
      </c>
      <c r="CQ23" s="20">
        <f t="shared" si="26"/>
        <v>0</v>
      </c>
      <c r="CR23" s="20">
        <f t="shared" si="26"/>
        <v>0</v>
      </c>
      <c r="CS23" s="20">
        <f t="shared" si="26"/>
        <v>0</v>
      </c>
      <c r="CT23" s="20">
        <f t="shared" si="26"/>
        <v>0</v>
      </c>
      <c r="CU23" s="20">
        <f t="shared" si="26"/>
        <v>0</v>
      </c>
      <c r="CV23" s="20">
        <f t="shared" si="26"/>
        <v>0</v>
      </c>
      <c r="CW23" s="20">
        <f t="shared" si="26"/>
        <v>0</v>
      </c>
      <c r="CX23" s="20"/>
      <c r="CY23" s="20"/>
      <c r="CZ23" s="20"/>
      <c r="DA23" s="20"/>
      <c r="DB23" s="20"/>
      <c r="DD23" s="20">
        <f t="shared" si="16"/>
        <v>0</v>
      </c>
      <c r="DE23" s="20">
        <f t="shared" si="16"/>
        <v>0</v>
      </c>
      <c r="DF23" s="20">
        <f t="shared" si="16"/>
        <v>0</v>
      </c>
      <c r="DG23" s="20">
        <f t="shared" si="16"/>
        <v>0</v>
      </c>
      <c r="DH23" s="20">
        <f t="shared" si="16"/>
        <v>0</v>
      </c>
      <c r="DI23" s="20">
        <f t="shared" si="16"/>
        <v>0</v>
      </c>
      <c r="DJ23" s="20">
        <f t="shared" si="16"/>
        <v>0</v>
      </c>
      <c r="DK23" s="20">
        <f t="shared" si="16"/>
        <v>0</v>
      </c>
      <c r="DL23" s="20">
        <f t="shared" si="16"/>
        <v>0</v>
      </c>
      <c r="DM23" s="20">
        <f t="shared" si="16"/>
        <v>0</v>
      </c>
      <c r="DN23" s="20">
        <f t="shared" si="16"/>
        <v>0</v>
      </c>
      <c r="DO23" s="20">
        <f t="shared" si="16"/>
        <v>0</v>
      </c>
      <c r="DP23" s="20">
        <f t="shared" si="16"/>
        <v>0</v>
      </c>
      <c r="DQ23" s="20">
        <f t="shared" si="16"/>
        <v>0</v>
      </c>
      <c r="DR23" s="20">
        <f t="shared" si="16"/>
        <v>0</v>
      </c>
      <c r="DS23" s="20">
        <f t="shared" si="16"/>
        <v>0</v>
      </c>
      <c r="DT23" s="20">
        <f t="shared" si="27"/>
        <v>0</v>
      </c>
      <c r="DU23" s="20">
        <f t="shared" si="27"/>
        <v>0</v>
      </c>
      <c r="DV23" s="20">
        <f t="shared" si="27"/>
        <v>0</v>
      </c>
      <c r="DW23" s="20">
        <f t="shared" si="27"/>
        <v>0</v>
      </c>
      <c r="DX23" s="20">
        <f t="shared" si="27"/>
        <v>0</v>
      </c>
      <c r="DY23" s="20">
        <f t="shared" si="27"/>
        <v>0</v>
      </c>
      <c r="DZ23" s="20">
        <f t="shared" si="27"/>
        <v>0</v>
      </c>
      <c r="EA23" s="20">
        <f t="shared" si="27"/>
        <v>0</v>
      </c>
      <c r="EB23" s="20">
        <f t="shared" si="27"/>
        <v>0</v>
      </c>
      <c r="EC23" s="20"/>
      <c r="ED23" s="20"/>
      <c r="EE23" s="20"/>
      <c r="EF23" s="20"/>
      <c r="EG23" s="20"/>
      <c r="EH23" s="18"/>
      <c r="EI23" s="20">
        <f t="shared" si="17"/>
        <v>0</v>
      </c>
      <c r="EJ23" s="20">
        <f t="shared" si="18"/>
        <v>0</v>
      </c>
      <c r="EK23" s="20">
        <f t="shared" si="19"/>
        <v>0</v>
      </c>
    </row>
    <row r="24" spans="1:141" x14ac:dyDescent="0.25">
      <c r="A24" s="24" t="s">
        <v>18</v>
      </c>
      <c r="B24" s="24">
        <v>2013</v>
      </c>
      <c r="C24" s="24">
        <v>2058</v>
      </c>
      <c r="D24" s="24">
        <v>2069</v>
      </c>
      <c r="E24" s="24">
        <v>9999</v>
      </c>
      <c r="F24" s="24">
        <v>9999</v>
      </c>
      <c r="G24" s="24">
        <v>9999</v>
      </c>
      <c r="H24" s="24">
        <v>9999</v>
      </c>
      <c r="I24" s="29">
        <v>9999</v>
      </c>
      <c r="J24" s="24"/>
      <c r="K24" s="24"/>
      <c r="L24" s="24">
        <v>635331</v>
      </c>
      <c r="M24" s="24" t="s">
        <v>37</v>
      </c>
      <c r="N24" s="16">
        <v>1.5461538461538467</v>
      </c>
      <c r="O24" s="3" t="s">
        <v>97</v>
      </c>
      <c r="P24" t="s">
        <v>30</v>
      </c>
      <c r="Q24" t="str">
        <f t="shared" si="2"/>
        <v>ES</v>
      </c>
      <c r="AD24" s="19" t="s">
        <v>70</v>
      </c>
      <c r="AE24" t="str">
        <f t="shared" si="4"/>
        <v>262BMG0330</v>
      </c>
      <c r="AF24" t="str">
        <f t="shared" si="5"/>
        <v>H</v>
      </c>
      <c r="AG24" s="20">
        <f t="shared" si="6"/>
        <v>0</v>
      </c>
      <c r="AH24" s="20">
        <f t="shared" si="7"/>
        <v>1</v>
      </c>
      <c r="AI24" s="20">
        <f t="shared" si="8"/>
        <v>0</v>
      </c>
      <c r="AJ24" s="21">
        <f t="shared" si="28"/>
        <v>2057</v>
      </c>
      <c r="AK24" s="21">
        <f t="shared" si="28"/>
        <v>2069</v>
      </c>
      <c r="AL24" s="21">
        <f t="shared" si="28"/>
        <v>9999</v>
      </c>
      <c r="AM24" s="21">
        <f t="shared" si="28"/>
        <v>9999</v>
      </c>
      <c r="AN24" s="21">
        <f t="shared" si="28"/>
        <v>9999</v>
      </c>
      <c r="AO24" s="21">
        <f t="shared" si="28"/>
        <v>9999</v>
      </c>
      <c r="AP24" s="21">
        <f t="shared" si="28"/>
        <v>9999</v>
      </c>
      <c r="AQ24" s="8"/>
      <c r="AR24" s="19">
        <v>23.799999999999997</v>
      </c>
      <c r="AS24" s="19" t="s">
        <v>71</v>
      </c>
      <c r="AT24" s="20">
        <f t="shared" si="14"/>
        <v>0</v>
      </c>
      <c r="AU24" s="20">
        <f t="shared" si="14"/>
        <v>0</v>
      </c>
      <c r="AV24" s="20">
        <f t="shared" si="14"/>
        <v>0</v>
      </c>
      <c r="AW24" s="20">
        <f t="shared" si="14"/>
        <v>0</v>
      </c>
      <c r="AX24" s="20">
        <f t="shared" si="14"/>
        <v>0</v>
      </c>
      <c r="AY24" s="20">
        <f t="shared" si="14"/>
        <v>0</v>
      </c>
      <c r="AZ24" s="20">
        <f t="shared" si="14"/>
        <v>0</v>
      </c>
      <c r="BA24" s="20">
        <f t="shared" si="14"/>
        <v>0</v>
      </c>
      <c r="BB24" s="20">
        <f t="shared" si="14"/>
        <v>0</v>
      </c>
      <c r="BC24" s="20">
        <f t="shared" si="14"/>
        <v>0</v>
      </c>
      <c r="BD24" s="20">
        <f t="shared" si="14"/>
        <v>0</v>
      </c>
      <c r="BE24" s="20">
        <f t="shared" si="14"/>
        <v>0</v>
      </c>
      <c r="BF24" s="20">
        <f t="shared" si="14"/>
        <v>0</v>
      </c>
      <c r="BG24" s="20">
        <f t="shared" si="14"/>
        <v>0</v>
      </c>
      <c r="BH24" s="20">
        <f t="shared" si="14"/>
        <v>0</v>
      </c>
      <c r="BI24" s="20">
        <f t="shared" si="14"/>
        <v>0</v>
      </c>
      <c r="BJ24" s="20">
        <f t="shared" si="25"/>
        <v>0</v>
      </c>
      <c r="BK24" s="20">
        <f t="shared" si="25"/>
        <v>0</v>
      </c>
      <c r="BL24" s="20">
        <f t="shared" si="25"/>
        <v>0</v>
      </c>
      <c r="BM24" s="20">
        <f t="shared" si="25"/>
        <v>0</v>
      </c>
      <c r="BN24" s="20">
        <f t="shared" si="25"/>
        <v>0</v>
      </c>
      <c r="BO24" s="20">
        <f t="shared" si="25"/>
        <v>0</v>
      </c>
      <c r="BP24" s="20">
        <f t="shared" si="25"/>
        <v>0</v>
      </c>
      <c r="BQ24" s="20">
        <f t="shared" si="25"/>
        <v>0</v>
      </c>
      <c r="BR24" s="20">
        <f t="shared" si="25"/>
        <v>0</v>
      </c>
      <c r="BS24" s="20"/>
      <c r="BT24" s="20"/>
      <c r="BU24" s="20"/>
      <c r="BV24" s="20"/>
      <c r="BW24" s="20"/>
      <c r="BX24" s="18"/>
      <c r="BY24" s="20">
        <f t="shared" si="15"/>
        <v>0</v>
      </c>
      <c r="BZ24" s="20">
        <f t="shared" si="15"/>
        <v>0</v>
      </c>
      <c r="CA24" s="20">
        <f t="shared" si="15"/>
        <v>0</v>
      </c>
      <c r="CB24" s="20">
        <f t="shared" si="15"/>
        <v>0</v>
      </c>
      <c r="CC24" s="20">
        <f t="shared" si="15"/>
        <v>0</v>
      </c>
      <c r="CD24" s="20">
        <f t="shared" si="15"/>
        <v>0</v>
      </c>
      <c r="CE24" s="20">
        <f t="shared" si="15"/>
        <v>0</v>
      </c>
      <c r="CF24" s="20">
        <f t="shared" si="15"/>
        <v>0</v>
      </c>
      <c r="CG24" s="20">
        <f t="shared" si="15"/>
        <v>0</v>
      </c>
      <c r="CH24" s="20">
        <f t="shared" si="15"/>
        <v>0</v>
      </c>
      <c r="CI24" s="20">
        <f t="shared" si="15"/>
        <v>0</v>
      </c>
      <c r="CJ24" s="20">
        <f t="shared" si="15"/>
        <v>0</v>
      </c>
      <c r="CK24" s="20">
        <f t="shared" si="15"/>
        <v>0</v>
      </c>
      <c r="CL24" s="20">
        <f t="shared" si="15"/>
        <v>0</v>
      </c>
      <c r="CM24" s="20">
        <f t="shared" si="15"/>
        <v>0</v>
      </c>
      <c r="CN24" s="20">
        <f t="shared" si="15"/>
        <v>0</v>
      </c>
      <c r="CO24" s="20">
        <f t="shared" si="26"/>
        <v>0</v>
      </c>
      <c r="CP24" s="20">
        <f t="shared" si="26"/>
        <v>0</v>
      </c>
      <c r="CQ24" s="20">
        <f t="shared" si="26"/>
        <v>0</v>
      </c>
      <c r="CR24" s="20">
        <f t="shared" si="26"/>
        <v>0</v>
      </c>
      <c r="CS24" s="20">
        <f t="shared" si="26"/>
        <v>0</v>
      </c>
      <c r="CT24" s="20">
        <f t="shared" si="26"/>
        <v>0</v>
      </c>
      <c r="CU24" s="20">
        <f t="shared" si="26"/>
        <v>0</v>
      </c>
      <c r="CV24" s="20">
        <f t="shared" si="26"/>
        <v>0</v>
      </c>
      <c r="CW24" s="20">
        <f t="shared" si="26"/>
        <v>0</v>
      </c>
      <c r="CX24" s="20"/>
      <c r="CY24" s="20"/>
      <c r="CZ24" s="20"/>
      <c r="DA24" s="20"/>
      <c r="DB24" s="20"/>
      <c r="DD24" s="20">
        <f t="shared" si="16"/>
        <v>0</v>
      </c>
      <c r="DE24" s="20">
        <f t="shared" si="16"/>
        <v>0</v>
      </c>
      <c r="DF24" s="20">
        <f t="shared" si="16"/>
        <v>0</v>
      </c>
      <c r="DG24" s="20">
        <f t="shared" si="16"/>
        <v>0</v>
      </c>
      <c r="DH24" s="20">
        <f t="shared" si="16"/>
        <v>0</v>
      </c>
      <c r="DI24" s="20">
        <f t="shared" si="16"/>
        <v>0</v>
      </c>
      <c r="DJ24" s="20">
        <f t="shared" si="16"/>
        <v>0</v>
      </c>
      <c r="DK24" s="20">
        <f t="shared" si="16"/>
        <v>0</v>
      </c>
      <c r="DL24" s="20">
        <f t="shared" si="16"/>
        <v>0</v>
      </c>
      <c r="DM24" s="20">
        <f t="shared" si="16"/>
        <v>0</v>
      </c>
      <c r="DN24" s="20">
        <f t="shared" si="16"/>
        <v>0</v>
      </c>
      <c r="DO24" s="20">
        <f t="shared" si="16"/>
        <v>0</v>
      </c>
      <c r="DP24" s="20">
        <f t="shared" si="16"/>
        <v>0</v>
      </c>
      <c r="DQ24" s="20">
        <f t="shared" si="16"/>
        <v>0</v>
      </c>
      <c r="DR24" s="20">
        <f t="shared" si="16"/>
        <v>0</v>
      </c>
      <c r="DS24" s="20">
        <f t="shared" si="16"/>
        <v>0</v>
      </c>
      <c r="DT24" s="20">
        <f t="shared" si="27"/>
        <v>0</v>
      </c>
      <c r="DU24" s="20">
        <f t="shared" si="27"/>
        <v>0</v>
      </c>
      <c r="DV24" s="20">
        <f t="shared" si="27"/>
        <v>0</v>
      </c>
      <c r="DW24" s="20">
        <f t="shared" si="27"/>
        <v>0</v>
      </c>
      <c r="DX24" s="20">
        <f t="shared" si="27"/>
        <v>0</v>
      </c>
      <c r="DY24" s="20">
        <f t="shared" si="27"/>
        <v>0</v>
      </c>
      <c r="DZ24" s="20">
        <f t="shared" si="27"/>
        <v>0</v>
      </c>
      <c r="EA24" s="20">
        <f t="shared" si="27"/>
        <v>0</v>
      </c>
      <c r="EB24" s="20">
        <f t="shared" si="27"/>
        <v>0</v>
      </c>
      <c r="EC24" s="20"/>
      <c r="ED24" s="20"/>
      <c r="EE24" s="20"/>
      <c r="EF24" s="20"/>
      <c r="EG24" s="20"/>
      <c r="EH24" s="18"/>
      <c r="EI24" s="20">
        <f t="shared" si="17"/>
        <v>0</v>
      </c>
      <c r="EJ24" s="20">
        <f t="shared" si="18"/>
        <v>0</v>
      </c>
      <c r="EK24" s="20">
        <f t="shared" si="19"/>
        <v>0</v>
      </c>
    </row>
    <row r="25" spans="1:141" x14ac:dyDescent="0.25">
      <c r="A25" s="24"/>
      <c r="B25" s="25"/>
      <c r="C25" s="25"/>
      <c r="D25" s="25"/>
      <c r="E25" s="25"/>
      <c r="F25" s="25"/>
      <c r="G25" s="25"/>
      <c r="H25" s="25"/>
      <c r="I25" s="26"/>
      <c r="J25" s="25"/>
      <c r="K25" s="25"/>
      <c r="L25" s="25"/>
      <c r="M25" s="25"/>
      <c r="N25" s="16" t="s">
        <v>98</v>
      </c>
      <c r="O25" s="3" t="s">
        <v>98</v>
      </c>
      <c r="P25" t="s">
        <v>98</v>
      </c>
      <c r="Q25" t="str">
        <f t="shared" si="2"/>
        <v/>
      </c>
      <c r="AD25" s="19" t="s">
        <v>72</v>
      </c>
      <c r="AE25" t="str">
        <f t="shared" si="4"/>
        <v>262BMG0350</v>
      </c>
      <c r="AF25" t="str">
        <f t="shared" si="5"/>
        <v>I</v>
      </c>
      <c r="AG25" s="20">
        <f t="shared" si="6"/>
        <v>0</v>
      </c>
      <c r="AH25" s="20">
        <f t="shared" si="7"/>
        <v>1</v>
      </c>
      <c r="AI25" s="20">
        <f t="shared" si="8"/>
        <v>0</v>
      </c>
      <c r="AJ25" s="21">
        <f t="shared" si="28"/>
        <v>2067</v>
      </c>
      <c r="AK25" s="21">
        <f t="shared" si="28"/>
        <v>9999</v>
      </c>
      <c r="AL25" s="21">
        <f t="shared" si="28"/>
        <v>9999</v>
      </c>
      <c r="AM25" s="21">
        <f t="shared" si="28"/>
        <v>9999</v>
      </c>
      <c r="AN25" s="21">
        <f t="shared" si="28"/>
        <v>9999</v>
      </c>
      <c r="AO25" s="21">
        <f t="shared" si="28"/>
        <v>9999</v>
      </c>
      <c r="AP25" s="21">
        <f t="shared" si="28"/>
        <v>9999</v>
      </c>
      <c r="AQ25" s="8"/>
      <c r="AR25" s="19">
        <v>20.400000000000006</v>
      </c>
      <c r="AS25" s="19" t="s">
        <v>73</v>
      </c>
      <c r="AT25" s="20">
        <f t="shared" si="14"/>
        <v>0</v>
      </c>
      <c r="AU25" s="20">
        <f t="shared" si="14"/>
        <v>0</v>
      </c>
      <c r="AV25" s="20">
        <f t="shared" si="14"/>
        <v>0</v>
      </c>
      <c r="AW25" s="20">
        <f t="shared" si="14"/>
        <v>0</v>
      </c>
      <c r="AX25" s="20">
        <f t="shared" si="14"/>
        <v>0</v>
      </c>
      <c r="AY25" s="20">
        <f t="shared" si="14"/>
        <v>0</v>
      </c>
      <c r="AZ25" s="20">
        <f t="shared" si="14"/>
        <v>0</v>
      </c>
      <c r="BA25" s="20">
        <f t="shared" si="14"/>
        <v>0</v>
      </c>
      <c r="BB25" s="20">
        <f t="shared" si="14"/>
        <v>0</v>
      </c>
      <c r="BC25" s="20">
        <f t="shared" si="14"/>
        <v>0</v>
      </c>
      <c r="BD25" s="20">
        <f t="shared" si="14"/>
        <v>0</v>
      </c>
      <c r="BE25" s="20">
        <f t="shared" si="14"/>
        <v>0</v>
      </c>
      <c r="BF25" s="20">
        <f t="shared" si="14"/>
        <v>0</v>
      </c>
      <c r="BG25" s="20">
        <f t="shared" si="14"/>
        <v>0</v>
      </c>
      <c r="BH25" s="20">
        <f t="shared" si="14"/>
        <v>0</v>
      </c>
      <c r="BI25" s="20">
        <f t="shared" si="14"/>
        <v>0</v>
      </c>
      <c r="BJ25" s="20">
        <f t="shared" si="25"/>
        <v>0</v>
      </c>
      <c r="BK25" s="20">
        <f t="shared" si="25"/>
        <v>0</v>
      </c>
      <c r="BL25" s="20">
        <f t="shared" si="25"/>
        <v>0</v>
      </c>
      <c r="BM25" s="20">
        <f t="shared" si="25"/>
        <v>0</v>
      </c>
      <c r="BN25" s="20">
        <f t="shared" si="25"/>
        <v>0</v>
      </c>
      <c r="BO25" s="20">
        <f t="shared" si="25"/>
        <v>0</v>
      </c>
      <c r="BP25" s="20">
        <f t="shared" si="25"/>
        <v>0</v>
      </c>
      <c r="BQ25" s="20">
        <f t="shared" si="25"/>
        <v>0</v>
      </c>
      <c r="BR25" s="20">
        <f t="shared" si="25"/>
        <v>0</v>
      </c>
      <c r="BS25" s="20"/>
      <c r="BT25" s="20"/>
      <c r="BU25" s="20"/>
      <c r="BV25" s="20"/>
      <c r="BW25" s="20"/>
      <c r="BX25" s="18"/>
      <c r="BY25" s="20">
        <f t="shared" si="15"/>
        <v>0</v>
      </c>
      <c r="BZ25" s="20">
        <f t="shared" si="15"/>
        <v>0</v>
      </c>
      <c r="CA25" s="20">
        <f t="shared" si="15"/>
        <v>0</v>
      </c>
      <c r="CB25" s="20">
        <f t="shared" si="15"/>
        <v>0</v>
      </c>
      <c r="CC25" s="20">
        <f t="shared" si="15"/>
        <v>0</v>
      </c>
      <c r="CD25" s="20">
        <f t="shared" si="15"/>
        <v>0</v>
      </c>
      <c r="CE25" s="20">
        <f t="shared" si="15"/>
        <v>0</v>
      </c>
      <c r="CF25" s="20">
        <f t="shared" si="15"/>
        <v>0</v>
      </c>
      <c r="CG25" s="20">
        <f t="shared" si="15"/>
        <v>0</v>
      </c>
      <c r="CH25" s="20">
        <f t="shared" si="15"/>
        <v>0</v>
      </c>
      <c r="CI25" s="20">
        <f t="shared" si="15"/>
        <v>0</v>
      </c>
      <c r="CJ25" s="20">
        <f t="shared" si="15"/>
        <v>0</v>
      </c>
      <c r="CK25" s="20">
        <f t="shared" si="15"/>
        <v>0</v>
      </c>
      <c r="CL25" s="20">
        <f t="shared" si="15"/>
        <v>0</v>
      </c>
      <c r="CM25" s="20">
        <f t="shared" si="15"/>
        <v>0</v>
      </c>
      <c r="CN25" s="20">
        <f t="shared" si="15"/>
        <v>0</v>
      </c>
      <c r="CO25" s="20">
        <f t="shared" si="26"/>
        <v>0</v>
      </c>
      <c r="CP25" s="20">
        <f t="shared" si="26"/>
        <v>0</v>
      </c>
      <c r="CQ25" s="20">
        <f t="shared" si="26"/>
        <v>0</v>
      </c>
      <c r="CR25" s="20">
        <f t="shared" si="26"/>
        <v>0</v>
      </c>
      <c r="CS25" s="20">
        <f t="shared" si="26"/>
        <v>0</v>
      </c>
      <c r="CT25" s="20">
        <f t="shared" si="26"/>
        <v>0</v>
      </c>
      <c r="CU25" s="20">
        <f t="shared" si="26"/>
        <v>0</v>
      </c>
      <c r="CV25" s="20">
        <f t="shared" si="26"/>
        <v>0</v>
      </c>
      <c r="CW25" s="20">
        <f t="shared" si="26"/>
        <v>0</v>
      </c>
      <c r="CX25" s="20"/>
      <c r="CY25" s="20"/>
      <c r="CZ25" s="20"/>
      <c r="DA25" s="20"/>
      <c r="DB25" s="20"/>
      <c r="DD25" s="20">
        <f t="shared" si="16"/>
        <v>0</v>
      </c>
      <c r="DE25" s="20">
        <f t="shared" si="16"/>
        <v>0</v>
      </c>
      <c r="DF25" s="20">
        <f t="shared" si="16"/>
        <v>0</v>
      </c>
      <c r="DG25" s="20">
        <f t="shared" si="16"/>
        <v>0</v>
      </c>
      <c r="DH25" s="20">
        <f t="shared" si="16"/>
        <v>0</v>
      </c>
      <c r="DI25" s="20">
        <f t="shared" si="16"/>
        <v>0</v>
      </c>
      <c r="DJ25" s="20">
        <f t="shared" si="16"/>
        <v>0</v>
      </c>
      <c r="DK25" s="20">
        <f t="shared" si="16"/>
        <v>0</v>
      </c>
      <c r="DL25" s="20">
        <f t="shared" si="16"/>
        <v>0</v>
      </c>
      <c r="DM25" s="20">
        <f t="shared" si="16"/>
        <v>0</v>
      </c>
      <c r="DN25" s="20">
        <f t="shared" si="16"/>
        <v>0</v>
      </c>
      <c r="DO25" s="20">
        <f t="shared" si="16"/>
        <v>0</v>
      </c>
      <c r="DP25" s="20">
        <f t="shared" si="16"/>
        <v>0</v>
      </c>
      <c r="DQ25" s="20">
        <f t="shared" si="16"/>
        <v>0</v>
      </c>
      <c r="DR25" s="20">
        <f t="shared" si="16"/>
        <v>0</v>
      </c>
      <c r="DS25" s="20">
        <f t="shared" si="16"/>
        <v>0</v>
      </c>
      <c r="DT25" s="20">
        <f t="shared" si="27"/>
        <v>0</v>
      </c>
      <c r="DU25" s="20">
        <f t="shared" si="27"/>
        <v>0</v>
      </c>
      <c r="DV25" s="20">
        <f t="shared" si="27"/>
        <v>0</v>
      </c>
      <c r="DW25" s="20">
        <f t="shared" si="27"/>
        <v>0</v>
      </c>
      <c r="DX25" s="20">
        <f t="shared" si="27"/>
        <v>0</v>
      </c>
      <c r="DY25" s="20">
        <f t="shared" si="27"/>
        <v>0</v>
      </c>
      <c r="DZ25" s="20">
        <f t="shared" si="27"/>
        <v>0</v>
      </c>
      <c r="EA25" s="20">
        <f t="shared" si="27"/>
        <v>0</v>
      </c>
      <c r="EB25" s="20">
        <f t="shared" si="27"/>
        <v>0</v>
      </c>
      <c r="EC25" s="20"/>
      <c r="ED25" s="20"/>
      <c r="EE25" s="20"/>
      <c r="EF25" s="20"/>
      <c r="EG25" s="20"/>
      <c r="EH25" s="18"/>
      <c r="EI25" s="20">
        <f t="shared" si="17"/>
        <v>0</v>
      </c>
      <c r="EJ25" s="20">
        <f t="shared" si="18"/>
        <v>0</v>
      </c>
      <c r="EK25" s="20">
        <f t="shared" si="19"/>
        <v>0</v>
      </c>
    </row>
    <row r="26" spans="1:141" x14ac:dyDescent="0.25">
      <c r="A26" s="24" t="s">
        <v>18</v>
      </c>
      <c r="B26" s="24">
        <v>2013</v>
      </c>
      <c r="C26" s="24">
        <v>2058</v>
      </c>
      <c r="D26" s="24">
        <v>2069</v>
      </c>
      <c r="E26" s="24">
        <v>9999</v>
      </c>
      <c r="F26" s="24">
        <v>9999</v>
      </c>
      <c r="G26" s="24">
        <v>9999</v>
      </c>
      <c r="H26" s="24">
        <v>9999</v>
      </c>
      <c r="I26" s="29">
        <v>9999</v>
      </c>
      <c r="J26" s="24"/>
      <c r="K26" s="24"/>
      <c r="L26" s="24">
        <v>635322</v>
      </c>
      <c r="M26" s="24" t="s">
        <v>37</v>
      </c>
      <c r="N26" s="16">
        <v>5.153846153846156</v>
      </c>
      <c r="O26" s="3" t="s">
        <v>97</v>
      </c>
      <c r="P26" t="s">
        <v>30</v>
      </c>
      <c r="Q26" t="str">
        <f t="shared" si="2"/>
        <v>ES</v>
      </c>
      <c r="AD26" s="19" t="s">
        <v>74</v>
      </c>
      <c r="AE26" t="str">
        <f t="shared" si="4"/>
        <v>262BMG0370</v>
      </c>
      <c r="AF26" t="str">
        <f t="shared" si="5"/>
        <v>I</v>
      </c>
      <c r="AG26" s="20">
        <f t="shared" si="6"/>
        <v>0</v>
      </c>
      <c r="AH26" s="20">
        <f t="shared" si="7"/>
        <v>1</v>
      </c>
      <c r="AI26" s="20">
        <f t="shared" si="8"/>
        <v>0</v>
      </c>
      <c r="AJ26" s="21">
        <f t="shared" si="28"/>
        <v>2067</v>
      </c>
      <c r="AK26" s="21">
        <f t="shared" si="28"/>
        <v>9999</v>
      </c>
      <c r="AL26" s="21">
        <f t="shared" si="28"/>
        <v>9999</v>
      </c>
      <c r="AM26" s="21">
        <f t="shared" si="28"/>
        <v>9999</v>
      </c>
      <c r="AN26" s="21">
        <f t="shared" si="28"/>
        <v>9999</v>
      </c>
      <c r="AO26" s="21">
        <f t="shared" si="28"/>
        <v>9999</v>
      </c>
      <c r="AP26" s="21">
        <f t="shared" si="28"/>
        <v>9999</v>
      </c>
      <c r="AQ26" s="8"/>
      <c r="AR26" s="19">
        <v>5</v>
      </c>
      <c r="AS26" s="19" t="s">
        <v>75</v>
      </c>
      <c r="AT26" s="20">
        <f t="shared" si="14"/>
        <v>0</v>
      </c>
      <c r="AU26" s="20">
        <f t="shared" si="14"/>
        <v>0</v>
      </c>
      <c r="AV26" s="20">
        <f t="shared" si="14"/>
        <v>0</v>
      </c>
      <c r="AW26" s="20">
        <f t="shared" si="14"/>
        <v>0</v>
      </c>
      <c r="AX26" s="20">
        <f t="shared" si="14"/>
        <v>0</v>
      </c>
      <c r="AY26" s="20">
        <f t="shared" si="14"/>
        <v>0</v>
      </c>
      <c r="AZ26" s="20">
        <f t="shared" si="14"/>
        <v>0</v>
      </c>
      <c r="BA26" s="20">
        <f t="shared" si="14"/>
        <v>0</v>
      </c>
      <c r="BB26" s="20">
        <f t="shared" si="14"/>
        <v>0</v>
      </c>
      <c r="BC26" s="20">
        <f t="shared" si="14"/>
        <v>0</v>
      </c>
      <c r="BD26" s="20">
        <f t="shared" si="14"/>
        <v>0</v>
      </c>
      <c r="BE26" s="20">
        <f t="shared" si="14"/>
        <v>0</v>
      </c>
      <c r="BF26" s="20">
        <f t="shared" si="14"/>
        <v>0</v>
      </c>
      <c r="BG26" s="20">
        <f t="shared" si="14"/>
        <v>0</v>
      </c>
      <c r="BH26" s="20">
        <f t="shared" si="14"/>
        <v>0</v>
      </c>
      <c r="BI26" s="20">
        <f t="shared" si="14"/>
        <v>0</v>
      </c>
      <c r="BJ26" s="20">
        <f t="shared" si="25"/>
        <v>0</v>
      </c>
      <c r="BK26" s="20">
        <f t="shared" si="25"/>
        <v>0</v>
      </c>
      <c r="BL26" s="20">
        <f t="shared" si="25"/>
        <v>0</v>
      </c>
      <c r="BM26" s="20">
        <f t="shared" si="25"/>
        <v>0</v>
      </c>
      <c r="BN26" s="20">
        <f t="shared" si="25"/>
        <v>0</v>
      </c>
      <c r="BO26" s="20">
        <f t="shared" si="25"/>
        <v>0</v>
      </c>
      <c r="BP26" s="20">
        <f t="shared" si="25"/>
        <v>0</v>
      </c>
      <c r="BQ26" s="20">
        <f t="shared" si="25"/>
        <v>0</v>
      </c>
      <c r="BR26" s="20">
        <f t="shared" si="25"/>
        <v>0</v>
      </c>
      <c r="BS26" s="20"/>
      <c r="BT26" s="20"/>
      <c r="BU26" s="20"/>
      <c r="BV26" s="20"/>
      <c r="BW26" s="20"/>
      <c r="BX26" s="18"/>
      <c r="BY26" s="20">
        <f t="shared" si="15"/>
        <v>0</v>
      </c>
      <c r="BZ26" s="20">
        <f t="shared" si="15"/>
        <v>0</v>
      </c>
      <c r="CA26" s="20">
        <f t="shared" si="15"/>
        <v>0</v>
      </c>
      <c r="CB26" s="20">
        <f t="shared" si="15"/>
        <v>0</v>
      </c>
      <c r="CC26" s="20">
        <f t="shared" si="15"/>
        <v>0</v>
      </c>
      <c r="CD26" s="20">
        <f t="shared" si="15"/>
        <v>0</v>
      </c>
      <c r="CE26" s="20">
        <f t="shared" si="15"/>
        <v>0</v>
      </c>
      <c r="CF26" s="20">
        <f t="shared" si="15"/>
        <v>0</v>
      </c>
      <c r="CG26" s="20">
        <f t="shared" si="15"/>
        <v>0</v>
      </c>
      <c r="CH26" s="20">
        <f t="shared" si="15"/>
        <v>0</v>
      </c>
      <c r="CI26" s="20">
        <f t="shared" si="15"/>
        <v>0</v>
      </c>
      <c r="CJ26" s="20">
        <f t="shared" si="15"/>
        <v>0</v>
      </c>
      <c r="CK26" s="20">
        <f t="shared" si="15"/>
        <v>0</v>
      </c>
      <c r="CL26" s="20">
        <f t="shared" si="15"/>
        <v>0</v>
      </c>
      <c r="CM26" s="20">
        <f t="shared" si="15"/>
        <v>0</v>
      </c>
      <c r="CN26" s="20">
        <f t="shared" si="15"/>
        <v>0</v>
      </c>
      <c r="CO26" s="20">
        <f t="shared" si="26"/>
        <v>0</v>
      </c>
      <c r="CP26" s="20">
        <f t="shared" si="26"/>
        <v>0</v>
      </c>
      <c r="CQ26" s="20">
        <f t="shared" si="26"/>
        <v>0</v>
      </c>
      <c r="CR26" s="20">
        <f t="shared" si="26"/>
        <v>0</v>
      </c>
      <c r="CS26" s="20">
        <f t="shared" si="26"/>
        <v>0</v>
      </c>
      <c r="CT26" s="20">
        <f t="shared" si="26"/>
        <v>0</v>
      </c>
      <c r="CU26" s="20">
        <f t="shared" si="26"/>
        <v>0</v>
      </c>
      <c r="CV26" s="20">
        <f t="shared" si="26"/>
        <v>0</v>
      </c>
      <c r="CW26" s="20">
        <f t="shared" si="26"/>
        <v>0</v>
      </c>
      <c r="CX26" s="20"/>
      <c r="CY26" s="20"/>
      <c r="CZ26" s="20"/>
      <c r="DA26" s="20"/>
      <c r="DB26" s="20"/>
      <c r="DD26" s="20">
        <f t="shared" si="16"/>
        <v>0</v>
      </c>
      <c r="DE26" s="20">
        <f t="shared" si="16"/>
        <v>0</v>
      </c>
      <c r="DF26" s="20">
        <f t="shared" si="16"/>
        <v>0</v>
      </c>
      <c r="DG26" s="20">
        <f t="shared" si="16"/>
        <v>0</v>
      </c>
      <c r="DH26" s="20">
        <f t="shared" si="16"/>
        <v>0</v>
      </c>
      <c r="DI26" s="20">
        <f t="shared" si="16"/>
        <v>0</v>
      </c>
      <c r="DJ26" s="20">
        <f t="shared" si="16"/>
        <v>0</v>
      </c>
      <c r="DK26" s="20">
        <f t="shared" si="16"/>
        <v>0</v>
      </c>
      <c r="DL26" s="20">
        <f t="shared" si="16"/>
        <v>0</v>
      </c>
      <c r="DM26" s="20">
        <f t="shared" si="16"/>
        <v>0</v>
      </c>
      <c r="DN26" s="20">
        <f t="shared" si="16"/>
        <v>0</v>
      </c>
      <c r="DO26" s="20">
        <f t="shared" si="16"/>
        <v>0</v>
      </c>
      <c r="DP26" s="20">
        <f t="shared" si="16"/>
        <v>0</v>
      </c>
      <c r="DQ26" s="20">
        <f t="shared" si="16"/>
        <v>0</v>
      </c>
      <c r="DR26" s="20">
        <f t="shared" si="16"/>
        <v>0</v>
      </c>
      <c r="DS26" s="20">
        <f t="shared" si="16"/>
        <v>0</v>
      </c>
      <c r="DT26" s="20">
        <f t="shared" si="27"/>
        <v>0</v>
      </c>
      <c r="DU26" s="20">
        <f t="shared" si="27"/>
        <v>0</v>
      </c>
      <c r="DV26" s="20">
        <f t="shared" si="27"/>
        <v>0</v>
      </c>
      <c r="DW26" s="20">
        <f t="shared" si="27"/>
        <v>0</v>
      </c>
      <c r="DX26" s="20">
        <f t="shared" si="27"/>
        <v>0</v>
      </c>
      <c r="DY26" s="20">
        <f t="shared" si="27"/>
        <v>0</v>
      </c>
      <c r="DZ26" s="20">
        <f t="shared" si="27"/>
        <v>0</v>
      </c>
      <c r="EA26" s="20">
        <f t="shared" si="27"/>
        <v>0</v>
      </c>
      <c r="EB26" s="20">
        <f t="shared" si="27"/>
        <v>0</v>
      </c>
      <c r="EC26" s="20"/>
      <c r="ED26" s="20"/>
      <c r="EE26" s="20"/>
      <c r="EF26" s="20"/>
      <c r="EG26" s="20"/>
      <c r="EH26" s="18"/>
      <c r="EI26" s="20">
        <f t="shared" si="17"/>
        <v>0</v>
      </c>
      <c r="EJ26" s="20">
        <f t="shared" si="18"/>
        <v>0</v>
      </c>
      <c r="EK26" s="20">
        <f t="shared" si="19"/>
        <v>0</v>
      </c>
    </row>
    <row r="27" spans="1:141" ht="15.75" thickBot="1" x14ac:dyDescent="0.3">
      <c r="A27" s="30"/>
      <c r="B27" s="31"/>
      <c r="C27" s="31"/>
      <c r="D27" s="31"/>
      <c r="E27" s="31"/>
      <c r="F27" s="31"/>
      <c r="G27" s="31"/>
      <c r="H27" s="31"/>
      <c r="I27" s="32"/>
      <c r="J27" s="31"/>
      <c r="K27" s="31"/>
      <c r="L27" s="31"/>
      <c r="M27" s="31"/>
      <c r="N27" s="16" t="s">
        <v>98</v>
      </c>
      <c r="O27" s="3" t="s">
        <v>98</v>
      </c>
      <c r="P27" t="s">
        <v>98</v>
      </c>
      <c r="Q27" t="str">
        <f t="shared" si="2"/>
        <v/>
      </c>
      <c r="AD27" s="19" t="s">
        <v>76</v>
      </c>
      <c r="AE27" t="str">
        <f t="shared" si="4"/>
        <v>262BMG0390</v>
      </c>
      <c r="AF27" t="str">
        <f t="shared" si="5"/>
        <v>I</v>
      </c>
      <c r="AG27" s="20">
        <f t="shared" si="6"/>
        <v>0</v>
      </c>
      <c r="AH27" s="20">
        <f t="shared" si="7"/>
        <v>1</v>
      </c>
      <c r="AI27" s="20">
        <f t="shared" si="8"/>
        <v>0</v>
      </c>
      <c r="AJ27" s="21">
        <f t="shared" si="28"/>
        <v>2067</v>
      </c>
      <c r="AK27" s="21">
        <f t="shared" si="28"/>
        <v>9999</v>
      </c>
      <c r="AL27" s="21">
        <f t="shared" si="28"/>
        <v>9999</v>
      </c>
      <c r="AM27" s="21">
        <f t="shared" si="28"/>
        <v>9999</v>
      </c>
      <c r="AN27" s="21">
        <f t="shared" si="28"/>
        <v>9999</v>
      </c>
      <c r="AO27" s="21">
        <f t="shared" si="28"/>
        <v>9999</v>
      </c>
      <c r="AP27" s="21">
        <f t="shared" si="28"/>
        <v>9999</v>
      </c>
      <c r="AQ27" s="8"/>
      <c r="AR27" s="19">
        <v>26.5</v>
      </c>
      <c r="AS27" s="19" t="s">
        <v>77</v>
      </c>
      <c r="AT27" s="20">
        <f t="shared" si="14"/>
        <v>0</v>
      </c>
      <c r="AU27" s="20">
        <f t="shared" si="14"/>
        <v>0</v>
      </c>
      <c r="AV27" s="20">
        <f t="shared" si="14"/>
        <v>0</v>
      </c>
      <c r="AW27" s="20">
        <f t="shared" si="14"/>
        <v>0</v>
      </c>
      <c r="AX27" s="20">
        <f t="shared" si="14"/>
        <v>0</v>
      </c>
      <c r="AY27" s="20">
        <f t="shared" si="14"/>
        <v>0</v>
      </c>
      <c r="AZ27" s="20">
        <f t="shared" si="14"/>
        <v>0</v>
      </c>
      <c r="BA27" s="20">
        <f t="shared" si="14"/>
        <v>0</v>
      </c>
      <c r="BB27" s="20">
        <f t="shared" si="14"/>
        <v>0</v>
      </c>
      <c r="BC27" s="20">
        <f t="shared" si="14"/>
        <v>0</v>
      </c>
      <c r="BD27" s="20">
        <f t="shared" si="14"/>
        <v>0</v>
      </c>
      <c r="BE27" s="20">
        <f t="shared" si="14"/>
        <v>0</v>
      </c>
      <c r="BF27" s="20">
        <f t="shared" si="14"/>
        <v>0</v>
      </c>
      <c r="BG27" s="20">
        <f t="shared" si="14"/>
        <v>0</v>
      </c>
      <c r="BH27" s="20">
        <f t="shared" si="14"/>
        <v>0</v>
      </c>
      <c r="BI27" s="20">
        <f t="shared" si="14"/>
        <v>0</v>
      </c>
      <c r="BJ27" s="20">
        <f t="shared" si="25"/>
        <v>0</v>
      </c>
      <c r="BK27" s="20">
        <f t="shared" si="25"/>
        <v>0</v>
      </c>
      <c r="BL27" s="20">
        <f t="shared" si="25"/>
        <v>0</v>
      </c>
      <c r="BM27" s="20">
        <f t="shared" si="25"/>
        <v>0</v>
      </c>
      <c r="BN27" s="20">
        <f t="shared" si="25"/>
        <v>0</v>
      </c>
      <c r="BO27" s="20">
        <f t="shared" si="25"/>
        <v>0</v>
      </c>
      <c r="BP27" s="20">
        <f t="shared" si="25"/>
        <v>0</v>
      </c>
      <c r="BQ27" s="20">
        <f t="shared" si="25"/>
        <v>0</v>
      </c>
      <c r="BR27" s="20">
        <f t="shared" si="25"/>
        <v>0</v>
      </c>
      <c r="BS27" s="20"/>
      <c r="BT27" s="20"/>
      <c r="BU27" s="20"/>
      <c r="BV27" s="20"/>
      <c r="BW27" s="20"/>
      <c r="BX27" s="18"/>
      <c r="BY27" s="20">
        <f t="shared" si="15"/>
        <v>0</v>
      </c>
      <c r="BZ27" s="20">
        <f t="shared" si="15"/>
        <v>0</v>
      </c>
      <c r="CA27" s="20">
        <f t="shared" si="15"/>
        <v>0</v>
      </c>
      <c r="CB27" s="20">
        <f t="shared" si="15"/>
        <v>0</v>
      </c>
      <c r="CC27" s="20">
        <f t="shared" si="15"/>
        <v>0</v>
      </c>
      <c r="CD27" s="20">
        <f t="shared" si="15"/>
        <v>0</v>
      </c>
      <c r="CE27" s="20">
        <f t="shared" si="15"/>
        <v>0</v>
      </c>
      <c r="CF27" s="20">
        <f t="shared" si="15"/>
        <v>0</v>
      </c>
      <c r="CG27" s="20">
        <f t="shared" si="15"/>
        <v>0</v>
      </c>
      <c r="CH27" s="20">
        <f t="shared" si="15"/>
        <v>0</v>
      </c>
      <c r="CI27" s="20">
        <f t="shared" si="15"/>
        <v>0</v>
      </c>
      <c r="CJ27" s="20">
        <f t="shared" si="15"/>
        <v>0</v>
      </c>
      <c r="CK27" s="20">
        <f t="shared" si="15"/>
        <v>0</v>
      </c>
      <c r="CL27" s="20">
        <f t="shared" si="15"/>
        <v>0</v>
      </c>
      <c r="CM27" s="20">
        <f t="shared" si="15"/>
        <v>0</v>
      </c>
      <c r="CN27" s="20">
        <f t="shared" si="15"/>
        <v>0</v>
      </c>
      <c r="CO27" s="20">
        <f t="shared" si="26"/>
        <v>0</v>
      </c>
      <c r="CP27" s="20">
        <f t="shared" si="26"/>
        <v>0</v>
      </c>
      <c r="CQ27" s="20">
        <f t="shared" si="26"/>
        <v>0</v>
      </c>
      <c r="CR27" s="20">
        <f t="shared" si="26"/>
        <v>0</v>
      </c>
      <c r="CS27" s="20">
        <f t="shared" si="26"/>
        <v>0</v>
      </c>
      <c r="CT27" s="20">
        <f t="shared" si="26"/>
        <v>0</v>
      </c>
      <c r="CU27" s="20">
        <f t="shared" si="26"/>
        <v>0</v>
      </c>
      <c r="CV27" s="20">
        <f t="shared" si="26"/>
        <v>0</v>
      </c>
      <c r="CW27" s="20">
        <f t="shared" si="26"/>
        <v>0</v>
      </c>
      <c r="CX27" s="20"/>
      <c r="CY27" s="20"/>
      <c r="CZ27" s="20"/>
      <c r="DA27" s="20"/>
      <c r="DB27" s="20"/>
      <c r="DD27" s="20">
        <f t="shared" si="16"/>
        <v>0</v>
      </c>
      <c r="DE27" s="20">
        <f t="shared" si="16"/>
        <v>0</v>
      </c>
      <c r="DF27" s="20">
        <f t="shared" si="16"/>
        <v>0</v>
      </c>
      <c r="DG27" s="20">
        <f t="shared" si="16"/>
        <v>0</v>
      </c>
      <c r="DH27" s="20">
        <f t="shared" si="16"/>
        <v>0</v>
      </c>
      <c r="DI27" s="20">
        <f t="shared" si="16"/>
        <v>0</v>
      </c>
      <c r="DJ27" s="20">
        <f t="shared" si="16"/>
        <v>0</v>
      </c>
      <c r="DK27" s="20">
        <f t="shared" si="16"/>
        <v>0</v>
      </c>
      <c r="DL27" s="20">
        <f t="shared" si="16"/>
        <v>0</v>
      </c>
      <c r="DM27" s="20">
        <f t="shared" si="16"/>
        <v>0</v>
      </c>
      <c r="DN27" s="20">
        <f t="shared" si="16"/>
        <v>0</v>
      </c>
      <c r="DO27" s="20">
        <f t="shared" si="16"/>
        <v>0</v>
      </c>
      <c r="DP27" s="20">
        <f t="shared" si="16"/>
        <v>0</v>
      </c>
      <c r="DQ27" s="20">
        <f t="shared" si="16"/>
        <v>0</v>
      </c>
      <c r="DR27" s="20">
        <f t="shared" si="16"/>
        <v>0</v>
      </c>
      <c r="DS27" s="20">
        <f t="shared" si="16"/>
        <v>0</v>
      </c>
      <c r="DT27" s="20">
        <f t="shared" si="27"/>
        <v>0</v>
      </c>
      <c r="DU27" s="20">
        <f t="shared" si="27"/>
        <v>0</v>
      </c>
      <c r="DV27" s="20">
        <f t="shared" si="27"/>
        <v>0</v>
      </c>
      <c r="DW27" s="20">
        <f t="shared" si="27"/>
        <v>0</v>
      </c>
      <c r="DX27" s="20">
        <f t="shared" si="27"/>
        <v>0</v>
      </c>
      <c r="DY27" s="20">
        <f t="shared" si="27"/>
        <v>0</v>
      </c>
      <c r="DZ27" s="20">
        <f t="shared" si="27"/>
        <v>0</v>
      </c>
      <c r="EA27" s="20">
        <f t="shared" si="27"/>
        <v>0</v>
      </c>
      <c r="EB27" s="20">
        <f t="shared" si="27"/>
        <v>0</v>
      </c>
      <c r="EC27" s="20"/>
      <c r="ED27" s="20"/>
      <c r="EE27" s="20"/>
      <c r="EF27" s="20"/>
      <c r="EG27" s="20"/>
      <c r="EH27" s="18"/>
      <c r="EI27" s="20">
        <f t="shared" si="17"/>
        <v>0</v>
      </c>
      <c r="EJ27" s="20">
        <f t="shared" si="18"/>
        <v>0</v>
      </c>
      <c r="EK27" s="20">
        <f t="shared" si="19"/>
        <v>0</v>
      </c>
    </row>
    <row r="28" spans="1:141" x14ac:dyDescent="0.25">
      <c r="A28" s="24" t="s">
        <v>24</v>
      </c>
      <c r="B28" s="24">
        <v>2013</v>
      </c>
      <c r="C28" s="24">
        <v>2051</v>
      </c>
      <c r="D28" s="24">
        <v>2063</v>
      </c>
      <c r="E28" s="24">
        <v>9999</v>
      </c>
      <c r="F28" s="24">
        <v>9999</v>
      </c>
      <c r="G28" s="24">
        <v>9999</v>
      </c>
      <c r="H28" s="24">
        <v>9999</v>
      </c>
      <c r="I28" s="29">
        <v>9999</v>
      </c>
      <c r="J28" s="24"/>
      <c r="K28" s="24"/>
      <c r="L28" s="24">
        <v>635252</v>
      </c>
      <c r="M28" s="24" t="s">
        <v>40</v>
      </c>
      <c r="N28" s="16">
        <v>1.2999999999999972</v>
      </c>
      <c r="O28" s="3" t="s">
        <v>97</v>
      </c>
      <c r="P28" t="s">
        <v>33</v>
      </c>
      <c r="Q28" t="str">
        <f t="shared" si="2"/>
        <v>ES</v>
      </c>
      <c r="R28" s="3"/>
      <c r="AD28" s="19" t="s">
        <v>78</v>
      </c>
      <c r="AE28" t="str">
        <f t="shared" si="4"/>
        <v>262BMG0393</v>
      </c>
      <c r="AF28" t="str">
        <f t="shared" si="5"/>
        <v>I</v>
      </c>
      <c r="AG28" s="20">
        <f t="shared" si="6"/>
        <v>0</v>
      </c>
      <c r="AH28" s="20">
        <f t="shared" si="7"/>
        <v>1</v>
      </c>
      <c r="AI28" s="20">
        <f t="shared" si="8"/>
        <v>0</v>
      </c>
      <c r="AJ28" s="21">
        <f t="shared" si="28"/>
        <v>2067</v>
      </c>
      <c r="AK28" s="21">
        <f t="shared" si="28"/>
        <v>9999</v>
      </c>
      <c r="AL28" s="21">
        <f t="shared" si="28"/>
        <v>9999</v>
      </c>
      <c r="AM28" s="21">
        <f t="shared" si="28"/>
        <v>9999</v>
      </c>
      <c r="AN28" s="21">
        <f t="shared" si="28"/>
        <v>9999</v>
      </c>
      <c r="AO28" s="21">
        <f t="shared" si="28"/>
        <v>9999</v>
      </c>
      <c r="AP28" s="21">
        <f t="shared" si="28"/>
        <v>9999</v>
      </c>
      <c r="AQ28" s="8"/>
      <c r="AR28" s="19">
        <v>24.299999999999983</v>
      </c>
      <c r="AS28" s="19" t="s">
        <v>79</v>
      </c>
      <c r="AT28" s="20">
        <f t="shared" si="14"/>
        <v>0</v>
      </c>
      <c r="AU28" s="20">
        <f t="shared" si="14"/>
        <v>0</v>
      </c>
      <c r="AV28" s="20">
        <f t="shared" si="14"/>
        <v>0</v>
      </c>
      <c r="AW28" s="20">
        <f t="shared" si="14"/>
        <v>0</v>
      </c>
      <c r="AX28" s="20">
        <f t="shared" si="14"/>
        <v>0</v>
      </c>
      <c r="AY28" s="20">
        <f t="shared" si="14"/>
        <v>0</v>
      </c>
      <c r="AZ28" s="20">
        <f t="shared" si="14"/>
        <v>0</v>
      </c>
      <c r="BA28" s="20">
        <f t="shared" si="14"/>
        <v>0</v>
      </c>
      <c r="BB28" s="20">
        <f t="shared" si="14"/>
        <v>0</v>
      </c>
      <c r="BC28" s="20">
        <f t="shared" si="14"/>
        <v>0</v>
      </c>
      <c r="BD28" s="20">
        <f t="shared" si="14"/>
        <v>0</v>
      </c>
      <c r="BE28" s="20">
        <f t="shared" si="14"/>
        <v>0</v>
      </c>
      <c r="BF28" s="20">
        <f t="shared" si="14"/>
        <v>0</v>
      </c>
      <c r="BG28" s="20">
        <f t="shared" si="14"/>
        <v>0</v>
      </c>
      <c r="BH28" s="20">
        <f t="shared" si="14"/>
        <v>0</v>
      </c>
      <c r="BI28" s="20">
        <f t="shared" si="14"/>
        <v>0</v>
      </c>
      <c r="BJ28" s="20">
        <f t="shared" si="25"/>
        <v>0</v>
      </c>
      <c r="BK28" s="20">
        <f t="shared" si="25"/>
        <v>0</v>
      </c>
      <c r="BL28" s="20">
        <f t="shared" si="25"/>
        <v>0</v>
      </c>
      <c r="BM28" s="20">
        <f t="shared" si="25"/>
        <v>0</v>
      </c>
      <c r="BN28" s="20">
        <f t="shared" si="25"/>
        <v>0</v>
      </c>
      <c r="BO28" s="20">
        <f t="shared" si="25"/>
        <v>0</v>
      </c>
      <c r="BP28" s="20">
        <f t="shared" si="25"/>
        <v>0</v>
      </c>
      <c r="BQ28" s="20">
        <f t="shared" si="25"/>
        <v>0</v>
      </c>
      <c r="BR28" s="20">
        <f t="shared" si="25"/>
        <v>0</v>
      </c>
      <c r="BS28" s="20"/>
      <c r="BT28" s="20"/>
      <c r="BU28" s="20"/>
      <c r="BV28" s="20"/>
      <c r="BW28" s="20"/>
      <c r="BX28" s="18"/>
      <c r="BY28" s="20">
        <f t="shared" si="15"/>
        <v>0</v>
      </c>
      <c r="BZ28" s="20">
        <f t="shared" si="15"/>
        <v>0</v>
      </c>
      <c r="CA28" s="20">
        <f t="shared" si="15"/>
        <v>0</v>
      </c>
      <c r="CB28" s="20">
        <f t="shared" si="15"/>
        <v>0</v>
      </c>
      <c r="CC28" s="20">
        <f t="shared" si="15"/>
        <v>0</v>
      </c>
      <c r="CD28" s="20">
        <f t="shared" si="15"/>
        <v>0</v>
      </c>
      <c r="CE28" s="20">
        <f t="shared" si="15"/>
        <v>0</v>
      </c>
      <c r="CF28" s="20">
        <f t="shared" si="15"/>
        <v>0</v>
      </c>
      <c r="CG28" s="20">
        <f t="shared" si="15"/>
        <v>0</v>
      </c>
      <c r="CH28" s="20">
        <f t="shared" si="15"/>
        <v>0</v>
      </c>
      <c r="CI28" s="20">
        <f t="shared" si="15"/>
        <v>0</v>
      </c>
      <c r="CJ28" s="20">
        <f t="shared" si="15"/>
        <v>0</v>
      </c>
      <c r="CK28" s="20">
        <f t="shared" si="15"/>
        <v>0</v>
      </c>
      <c r="CL28" s="20">
        <f t="shared" si="15"/>
        <v>0</v>
      </c>
      <c r="CM28" s="20">
        <f t="shared" si="15"/>
        <v>0</v>
      </c>
      <c r="CN28" s="20">
        <f t="shared" si="15"/>
        <v>0</v>
      </c>
      <c r="CO28" s="20">
        <f t="shared" si="26"/>
        <v>0</v>
      </c>
      <c r="CP28" s="20">
        <f t="shared" si="26"/>
        <v>0</v>
      </c>
      <c r="CQ28" s="20">
        <f t="shared" si="26"/>
        <v>0</v>
      </c>
      <c r="CR28" s="20">
        <f t="shared" si="26"/>
        <v>0</v>
      </c>
      <c r="CS28" s="20">
        <f t="shared" si="26"/>
        <v>0</v>
      </c>
      <c r="CT28" s="20">
        <f t="shared" si="26"/>
        <v>0</v>
      </c>
      <c r="CU28" s="20">
        <f t="shared" si="26"/>
        <v>0</v>
      </c>
      <c r="CV28" s="20">
        <f t="shared" si="26"/>
        <v>0</v>
      </c>
      <c r="CW28" s="20">
        <f t="shared" si="26"/>
        <v>0</v>
      </c>
      <c r="CX28" s="20"/>
      <c r="CY28" s="20"/>
      <c r="CZ28" s="20"/>
      <c r="DA28" s="20"/>
      <c r="DB28" s="20"/>
      <c r="DD28" s="20">
        <f t="shared" si="16"/>
        <v>0</v>
      </c>
      <c r="DE28" s="20">
        <f t="shared" si="16"/>
        <v>0</v>
      </c>
      <c r="DF28" s="20">
        <f t="shared" si="16"/>
        <v>0</v>
      </c>
      <c r="DG28" s="20">
        <f t="shared" si="16"/>
        <v>0</v>
      </c>
      <c r="DH28" s="20">
        <f t="shared" si="16"/>
        <v>0</v>
      </c>
      <c r="DI28" s="20">
        <f t="shared" si="16"/>
        <v>0</v>
      </c>
      <c r="DJ28" s="20">
        <f t="shared" si="16"/>
        <v>0</v>
      </c>
      <c r="DK28" s="20">
        <f t="shared" si="16"/>
        <v>0</v>
      </c>
      <c r="DL28" s="20">
        <f t="shared" si="16"/>
        <v>0</v>
      </c>
      <c r="DM28" s="20">
        <f t="shared" si="16"/>
        <v>0</v>
      </c>
      <c r="DN28" s="20">
        <f t="shared" si="16"/>
        <v>0</v>
      </c>
      <c r="DO28" s="20">
        <f t="shared" si="16"/>
        <v>0</v>
      </c>
      <c r="DP28" s="20">
        <f t="shared" si="16"/>
        <v>0</v>
      </c>
      <c r="DQ28" s="20">
        <f t="shared" si="16"/>
        <v>0</v>
      </c>
      <c r="DR28" s="20">
        <f t="shared" si="16"/>
        <v>0</v>
      </c>
      <c r="DS28" s="20">
        <f t="shared" si="16"/>
        <v>0</v>
      </c>
      <c r="DT28" s="20">
        <f t="shared" si="27"/>
        <v>0</v>
      </c>
      <c r="DU28" s="20">
        <f t="shared" si="27"/>
        <v>0</v>
      </c>
      <c r="DV28" s="20">
        <f t="shared" si="27"/>
        <v>0</v>
      </c>
      <c r="DW28" s="20">
        <f t="shared" si="27"/>
        <v>0</v>
      </c>
      <c r="DX28" s="20">
        <f t="shared" si="27"/>
        <v>0</v>
      </c>
      <c r="DY28" s="20">
        <f t="shared" si="27"/>
        <v>0</v>
      </c>
      <c r="DZ28" s="20">
        <f t="shared" si="27"/>
        <v>0</v>
      </c>
      <c r="EA28" s="20">
        <f t="shared" si="27"/>
        <v>0</v>
      </c>
      <c r="EB28" s="20">
        <f t="shared" si="27"/>
        <v>0</v>
      </c>
      <c r="EC28" s="20"/>
      <c r="ED28" s="20"/>
      <c r="EE28" s="20"/>
      <c r="EF28" s="20"/>
      <c r="EG28" s="20"/>
      <c r="EH28" s="18"/>
      <c r="EI28" s="20">
        <f t="shared" si="17"/>
        <v>0</v>
      </c>
      <c r="EJ28" s="20">
        <f t="shared" si="18"/>
        <v>0</v>
      </c>
      <c r="EK28" s="20">
        <f t="shared" si="19"/>
        <v>0</v>
      </c>
    </row>
    <row r="29" spans="1:141" x14ac:dyDescent="0.25">
      <c r="A29" s="24"/>
      <c r="B29" s="25"/>
      <c r="C29" s="25"/>
      <c r="D29" s="25"/>
      <c r="E29" s="25"/>
      <c r="F29" s="25"/>
      <c r="G29" s="25"/>
      <c r="H29" s="25"/>
      <c r="I29" s="26"/>
      <c r="J29" s="25"/>
      <c r="K29" s="25"/>
      <c r="L29" s="25"/>
      <c r="M29" s="25"/>
      <c r="N29" s="16" t="s">
        <v>98</v>
      </c>
      <c r="O29" s="3" t="s">
        <v>98</v>
      </c>
      <c r="P29" t="s">
        <v>98</v>
      </c>
      <c r="Q29" t="str">
        <f t="shared" si="2"/>
        <v/>
      </c>
      <c r="R29" s="3"/>
      <c r="AR29" s="19">
        <v>13.100000000000023</v>
      </c>
      <c r="AS29" s="19" t="s">
        <v>80</v>
      </c>
      <c r="AT29" s="20">
        <f t="shared" si="14"/>
        <v>0</v>
      </c>
      <c r="AU29" s="20">
        <f t="shared" si="14"/>
        <v>0</v>
      </c>
      <c r="AV29" s="20">
        <f t="shared" si="14"/>
        <v>0</v>
      </c>
      <c r="AW29" s="20">
        <f t="shared" si="14"/>
        <v>0</v>
      </c>
      <c r="AX29" s="20">
        <f t="shared" si="14"/>
        <v>0</v>
      </c>
      <c r="AY29" s="20">
        <f t="shared" si="14"/>
        <v>0</v>
      </c>
      <c r="AZ29" s="20">
        <f t="shared" si="14"/>
        <v>0</v>
      </c>
      <c r="BA29" s="20">
        <f t="shared" si="14"/>
        <v>0</v>
      </c>
      <c r="BB29" s="20">
        <f t="shared" si="14"/>
        <v>0</v>
      </c>
      <c r="BC29" s="20">
        <f t="shared" si="14"/>
        <v>0</v>
      </c>
      <c r="BD29" s="20">
        <f t="shared" si="14"/>
        <v>0</v>
      </c>
      <c r="BE29" s="20">
        <f t="shared" si="14"/>
        <v>0</v>
      </c>
      <c r="BF29" s="20">
        <f t="shared" si="14"/>
        <v>0</v>
      </c>
      <c r="BG29" s="20">
        <f t="shared" si="14"/>
        <v>0</v>
      </c>
      <c r="BH29" s="20">
        <f t="shared" si="14"/>
        <v>0</v>
      </c>
      <c r="BI29" s="20">
        <f t="shared" si="14"/>
        <v>0</v>
      </c>
      <c r="BJ29" s="20">
        <f t="shared" si="25"/>
        <v>0</v>
      </c>
      <c r="BK29" s="20">
        <f t="shared" si="25"/>
        <v>0</v>
      </c>
      <c r="BL29" s="20">
        <f t="shared" si="25"/>
        <v>0</v>
      </c>
      <c r="BM29" s="20">
        <f t="shared" si="25"/>
        <v>0</v>
      </c>
      <c r="BN29" s="20">
        <f t="shared" si="25"/>
        <v>0</v>
      </c>
      <c r="BO29" s="20">
        <f t="shared" si="25"/>
        <v>0</v>
      </c>
      <c r="BP29" s="20">
        <f t="shared" si="25"/>
        <v>0</v>
      </c>
      <c r="BQ29" s="20">
        <f t="shared" si="25"/>
        <v>0</v>
      </c>
      <c r="BR29" s="20">
        <f t="shared" si="25"/>
        <v>0</v>
      </c>
      <c r="BS29" s="20"/>
      <c r="BT29" s="20"/>
      <c r="BU29" s="20"/>
      <c r="BV29" s="20"/>
      <c r="BW29" s="20"/>
      <c r="BX29" s="18"/>
      <c r="BY29" s="20">
        <f t="shared" si="15"/>
        <v>0</v>
      </c>
      <c r="BZ29" s="20">
        <f t="shared" si="15"/>
        <v>0</v>
      </c>
      <c r="CA29" s="20">
        <f t="shared" si="15"/>
        <v>0</v>
      </c>
      <c r="CB29" s="20">
        <f t="shared" si="15"/>
        <v>0</v>
      </c>
      <c r="CC29" s="20">
        <f t="shared" si="15"/>
        <v>0</v>
      </c>
      <c r="CD29" s="20">
        <f t="shared" si="15"/>
        <v>0</v>
      </c>
      <c r="CE29" s="20">
        <f t="shared" si="15"/>
        <v>0</v>
      </c>
      <c r="CF29" s="20">
        <f t="shared" si="15"/>
        <v>0</v>
      </c>
      <c r="CG29" s="20">
        <f t="shared" si="15"/>
        <v>0</v>
      </c>
      <c r="CH29" s="20">
        <f t="shared" si="15"/>
        <v>0</v>
      </c>
      <c r="CI29" s="20">
        <f t="shared" si="15"/>
        <v>0</v>
      </c>
      <c r="CJ29" s="20">
        <f t="shared" si="15"/>
        <v>0</v>
      </c>
      <c r="CK29" s="20">
        <f t="shared" si="15"/>
        <v>0</v>
      </c>
      <c r="CL29" s="20">
        <f t="shared" si="15"/>
        <v>0</v>
      </c>
      <c r="CM29" s="20">
        <f t="shared" si="15"/>
        <v>0</v>
      </c>
      <c r="CN29" s="20">
        <f t="shared" si="15"/>
        <v>0</v>
      </c>
      <c r="CO29" s="20">
        <f t="shared" si="26"/>
        <v>0</v>
      </c>
      <c r="CP29" s="20">
        <f t="shared" si="26"/>
        <v>0</v>
      </c>
      <c r="CQ29" s="20">
        <f t="shared" si="26"/>
        <v>0</v>
      </c>
      <c r="CR29" s="20">
        <f t="shared" si="26"/>
        <v>0</v>
      </c>
      <c r="CS29" s="20">
        <f t="shared" si="26"/>
        <v>0</v>
      </c>
      <c r="CT29" s="20">
        <f t="shared" si="26"/>
        <v>0</v>
      </c>
      <c r="CU29" s="20">
        <f t="shared" si="26"/>
        <v>0</v>
      </c>
      <c r="CV29" s="20">
        <f t="shared" si="26"/>
        <v>0</v>
      </c>
      <c r="CW29" s="20">
        <f t="shared" si="26"/>
        <v>0</v>
      </c>
      <c r="CX29" s="20"/>
      <c r="CY29" s="20"/>
      <c r="CZ29" s="20"/>
      <c r="DA29" s="20"/>
      <c r="DB29" s="20"/>
      <c r="DD29" s="20">
        <f t="shared" si="16"/>
        <v>0</v>
      </c>
      <c r="DE29" s="20">
        <f t="shared" si="16"/>
        <v>0</v>
      </c>
      <c r="DF29" s="20">
        <f t="shared" si="16"/>
        <v>0</v>
      </c>
      <c r="DG29" s="20">
        <f t="shared" si="16"/>
        <v>0</v>
      </c>
      <c r="DH29" s="20">
        <f t="shared" si="16"/>
        <v>0</v>
      </c>
      <c r="DI29" s="20">
        <f t="shared" si="16"/>
        <v>0</v>
      </c>
      <c r="DJ29" s="20">
        <f t="shared" si="16"/>
        <v>0</v>
      </c>
      <c r="DK29" s="20">
        <f t="shared" si="16"/>
        <v>0</v>
      </c>
      <c r="DL29" s="20">
        <f t="shared" si="16"/>
        <v>0</v>
      </c>
      <c r="DM29" s="20">
        <f t="shared" si="16"/>
        <v>0</v>
      </c>
      <c r="DN29" s="20">
        <f t="shared" si="16"/>
        <v>0</v>
      </c>
      <c r="DO29" s="20">
        <f t="shared" si="16"/>
        <v>0</v>
      </c>
      <c r="DP29" s="20">
        <f t="shared" si="16"/>
        <v>0</v>
      </c>
      <c r="DQ29" s="20">
        <f t="shared" si="16"/>
        <v>0</v>
      </c>
      <c r="DR29" s="20">
        <f t="shared" si="16"/>
        <v>0</v>
      </c>
      <c r="DS29" s="20">
        <f t="shared" si="16"/>
        <v>0</v>
      </c>
      <c r="DT29" s="20">
        <f t="shared" si="27"/>
        <v>0</v>
      </c>
      <c r="DU29" s="20">
        <f t="shared" si="27"/>
        <v>0</v>
      </c>
      <c r="DV29" s="20">
        <f t="shared" si="27"/>
        <v>0</v>
      </c>
      <c r="DW29" s="20">
        <f t="shared" si="27"/>
        <v>0</v>
      </c>
      <c r="DX29" s="20">
        <f t="shared" si="27"/>
        <v>0</v>
      </c>
      <c r="DY29" s="20">
        <f t="shared" si="27"/>
        <v>0</v>
      </c>
      <c r="DZ29" s="20">
        <f t="shared" si="27"/>
        <v>0</v>
      </c>
      <c r="EA29" s="20">
        <f t="shared" si="27"/>
        <v>0</v>
      </c>
      <c r="EB29" s="20">
        <f t="shared" si="27"/>
        <v>0</v>
      </c>
      <c r="EC29" s="20"/>
      <c r="ED29" s="20"/>
      <c r="EE29" s="20"/>
      <c r="EF29" s="20"/>
      <c r="EG29" s="20"/>
      <c r="EH29" s="18"/>
      <c r="EI29" s="20">
        <f t="shared" si="17"/>
        <v>0</v>
      </c>
      <c r="EJ29" s="20">
        <f t="shared" si="18"/>
        <v>0</v>
      </c>
      <c r="EK29" s="20">
        <f t="shared" si="19"/>
        <v>0</v>
      </c>
    </row>
    <row r="30" spans="1:141" x14ac:dyDescent="0.25">
      <c r="A30" s="24" t="s">
        <v>24</v>
      </c>
      <c r="B30" s="24">
        <v>2013</v>
      </c>
      <c r="C30" s="24">
        <v>2066</v>
      </c>
      <c r="D30" s="24">
        <v>9999</v>
      </c>
      <c r="E30" s="24">
        <v>9999</v>
      </c>
      <c r="F30" s="24">
        <v>9999</v>
      </c>
      <c r="G30" s="24">
        <v>9999</v>
      </c>
      <c r="H30" s="24">
        <v>9999</v>
      </c>
      <c r="I30" s="29">
        <v>9999</v>
      </c>
      <c r="J30" s="24" t="s">
        <v>15</v>
      </c>
      <c r="K30" s="24" t="s">
        <v>15</v>
      </c>
      <c r="L30" s="24">
        <v>635251</v>
      </c>
      <c r="M30" s="24" t="s">
        <v>43</v>
      </c>
      <c r="N30" s="16">
        <v>8.3468879668049851</v>
      </c>
      <c r="O30" s="3" t="s">
        <v>97</v>
      </c>
      <c r="P30" t="s">
        <v>36</v>
      </c>
      <c r="Q30" t="str">
        <f t="shared" si="2"/>
        <v>ES</v>
      </c>
      <c r="R30" s="3"/>
      <c r="AR30" s="19">
        <v>11.099999999999994</v>
      </c>
      <c r="AS30" s="19" t="s">
        <v>81</v>
      </c>
      <c r="AT30" s="20">
        <f t="shared" si="14"/>
        <v>0</v>
      </c>
      <c r="AU30" s="20">
        <f t="shared" si="14"/>
        <v>0</v>
      </c>
      <c r="AV30" s="20">
        <f t="shared" si="14"/>
        <v>0</v>
      </c>
      <c r="AW30" s="20">
        <f t="shared" si="14"/>
        <v>0</v>
      </c>
      <c r="AX30" s="20">
        <f t="shared" si="14"/>
        <v>0</v>
      </c>
      <c r="AY30" s="20">
        <f t="shared" ref="AY30:BR30" si="29">SUMIFS($AG:$AG,$AE:$AE,$AS30,$AJ:$AJ,AY$3)</f>
        <v>0</v>
      </c>
      <c r="AZ30" s="20">
        <f t="shared" si="29"/>
        <v>0</v>
      </c>
      <c r="BA30" s="20">
        <f t="shared" si="29"/>
        <v>0</v>
      </c>
      <c r="BB30" s="20">
        <f t="shared" si="29"/>
        <v>0</v>
      </c>
      <c r="BC30" s="20">
        <f t="shared" si="29"/>
        <v>0</v>
      </c>
      <c r="BD30" s="20">
        <f t="shared" si="29"/>
        <v>0</v>
      </c>
      <c r="BE30" s="20">
        <f t="shared" si="29"/>
        <v>0</v>
      </c>
      <c r="BF30" s="20">
        <f t="shared" si="29"/>
        <v>0</v>
      </c>
      <c r="BG30" s="20">
        <f t="shared" si="29"/>
        <v>0</v>
      </c>
      <c r="BH30" s="20">
        <f t="shared" si="29"/>
        <v>0</v>
      </c>
      <c r="BI30" s="20">
        <f t="shared" si="29"/>
        <v>0</v>
      </c>
      <c r="BJ30" s="20">
        <f t="shared" si="29"/>
        <v>0</v>
      </c>
      <c r="BK30" s="20">
        <f t="shared" si="29"/>
        <v>0</v>
      </c>
      <c r="BL30" s="20">
        <f t="shared" si="29"/>
        <v>0</v>
      </c>
      <c r="BM30" s="20">
        <f t="shared" si="29"/>
        <v>0</v>
      </c>
      <c r="BN30" s="20">
        <f t="shared" si="29"/>
        <v>0</v>
      </c>
      <c r="BO30" s="20">
        <f t="shared" si="29"/>
        <v>0</v>
      </c>
      <c r="BP30" s="20">
        <f t="shared" si="29"/>
        <v>0</v>
      </c>
      <c r="BQ30" s="20">
        <f t="shared" si="29"/>
        <v>0</v>
      </c>
      <c r="BR30" s="20">
        <f t="shared" si="29"/>
        <v>0</v>
      </c>
      <c r="BS30" s="20"/>
      <c r="BT30" s="20"/>
      <c r="BU30" s="20"/>
      <c r="BV30" s="20"/>
      <c r="BW30" s="20"/>
      <c r="BX30" s="18"/>
      <c r="BY30" s="20">
        <f t="shared" si="15"/>
        <v>0</v>
      </c>
      <c r="BZ30" s="20">
        <f t="shared" si="15"/>
        <v>0</v>
      </c>
      <c r="CA30" s="20">
        <f t="shared" si="15"/>
        <v>0</v>
      </c>
      <c r="CB30" s="20">
        <f t="shared" si="15"/>
        <v>0</v>
      </c>
      <c r="CC30" s="20">
        <f t="shared" si="15"/>
        <v>0</v>
      </c>
      <c r="CD30" s="20">
        <f t="shared" ref="CD30:CW30" si="30">SUMIFS($AH:$AH,$AE:$AE,$AS30,$AJ:$AJ,CD$3)</f>
        <v>0</v>
      </c>
      <c r="CE30" s="20">
        <f t="shared" si="30"/>
        <v>0</v>
      </c>
      <c r="CF30" s="20">
        <f t="shared" si="30"/>
        <v>0</v>
      </c>
      <c r="CG30" s="20">
        <f t="shared" si="30"/>
        <v>0</v>
      </c>
      <c r="CH30" s="20">
        <f t="shared" si="30"/>
        <v>0</v>
      </c>
      <c r="CI30" s="20">
        <f t="shared" si="30"/>
        <v>0</v>
      </c>
      <c r="CJ30" s="20">
        <f t="shared" si="30"/>
        <v>0</v>
      </c>
      <c r="CK30" s="20">
        <f t="shared" si="30"/>
        <v>0</v>
      </c>
      <c r="CL30" s="20">
        <f t="shared" si="30"/>
        <v>0</v>
      </c>
      <c r="CM30" s="20">
        <f t="shared" si="30"/>
        <v>0</v>
      </c>
      <c r="CN30" s="20">
        <f t="shared" si="30"/>
        <v>0</v>
      </c>
      <c r="CO30" s="20">
        <f t="shared" si="30"/>
        <v>0</v>
      </c>
      <c r="CP30" s="20">
        <f t="shared" si="30"/>
        <v>0</v>
      </c>
      <c r="CQ30" s="20">
        <f t="shared" si="30"/>
        <v>0</v>
      </c>
      <c r="CR30" s="20">
        <f t="shared" si="30"/>
        <v>0</v>
      </c>
      <c r="CS30" s="20">
        <f t="shared" si="30"/>
        <v>0</v>
      </c>
      <c r="CT30" s="20">
        <f t="shared" si="30"/>
        <v>0</v>
      </c>
      <c r="CU30" s="20">
        <f t="shared" si="30"/>
        <v>0</v>
      </c>
      <c r="CV30" s="20">
        <f t="shared" si="30"/>
        <v>0</v>
      </c>
      <c r="CW30" s="20">
        <f t="shared" si="30"/>
        <v>0</v>
      </c>
      <c r="CX30" s="20"/>
      <c r="CY30" s="20"/>
      <c r="CZ30" s="20"/>
      <c r="DA30" s="20"/>
      <c r="DB30" s="20"/>
      <c r="DD30" s="20">
        <f t="shared" si="16"/>
        <v>0</v>
      </c>
      <c r="DE30" s="20">
        <f t="shared" si="16"/>
        <v>0</v>
      </c>
      <c r="DF30" s="20">
        <f t="shared" si="16"/>
        <v>0</v>
      </c>
      <c r="DG30" s="20">
        <f t="shared" si="16"/>
        <v>0</v>
      </c>
      <c r="DH30" s="20">
        <f t="shared" si="16"/>
        <v>0</v>
      </c>
      <c r="DI30" s="20">
        <f t="shared" ref="DI30:EB30" si="31">SUMIFS($AI:$AI,$AE:$AE,$AS30,$AJ:$AJ,DI$3)</f>
        <v>0</v>
      </c>
      <c r="DJ30" s="20">
        <f t="shared" si="31"/>
        <v>0</v>
      </c>
      <c r="DK30" s="20">
        <f t="shared" si="31"/>
        <v>0</v>
      </c>
      <c r="DL30" s="20">
        <f t="shared" si="31"/>
        <v>0</v>
      </c>
      <c r="DM30" s="20">
        <f t="shared" si="31"/>
        <v>0</v>
      </c>
      <c r="DN30" s="20">
        <f t="shared" si="31"/>
        <v>0</v>
      </c>
      <c r="DO30" s="20">
        <f t="shared" si="31"/>
        <v>0</v>
      </c>
      <c r="DP30" s="20">
        <f t="shared" si="31"/>
        <v>0</v>
      </c>
      <c r="DQ30" s="20">
        <f t="shared" si="31"/>
        <v>0</v>
      </c>
      <c r="DR30" s="20">
        <f t="shared" si="31"/>
        <v>0</v>
      </c>
      <c r="DS30" s="20">
        <f t="shared" si="31"/>
        <v>0</v>
      </c>
      <c r="DT30" s="20">
        <f t="shared" si="31"/>
        <v>0</v>
      </c>
      <c r="DU30" s="20">
        <f t="shared" si="31"/>
        <v>0</v>
      </c>
      <c r="DV30" s="20">
        <f t="shared" si="31"/>
        <v>0</v>
      </c>
      <c r="DW30" s="20">
        <f t="shared" si="31"/>
        <v>0</v>
      </c>
      <c r="DX30" s="20">
        <f t="shared" si="31"/>
        <v>0</v>
      </c>
      <c r="DY30" s="20">
        <f t="shared" si="31"/>
        <v>0</v>
      </c>
      <c r="DZ30" s="20">
        <f t="shared" si="31"/>
        <v>0</v>
      </c>
      <c r="EA30" s="20">
        <f t="shared" si="31"/>
        <v>0</v>
      </c>
      <c r="EB30" s="20">
        <f t="shared" si="31"/>
        <v>0</v>
      </c>
      <c r="EC30" s="20"/>
      <c r="ED30" s="20"/>
      <c r="EE30" s="20"/>
      <c r="EF30" s="20"/>
      <c r="EG30" s="20"/>
      <c r="EH30" s="18"/>
      <c r="EI30" s="20">
        <f t="shared" si="17"/>
        <v>0</v>
      </c>
      <c r="EJ30" s="20">
        <f t="shared" si="18"/>
        <v>0</v>
      </c>
      <c r="EK30" s="20">
        <f t="shared" si="19"/>
        <v>0</v>
      </c>
    </row>
    <row r="31" spans="1:141" x14ac:dyDescent="0.25">
      <c r="A31" s="24"/>
      <c r="B31" s="25"/>
      <c r="C31" s="25"/>
      <c r="D31" s="25"/>
      <c r="E31" s="25"/>
      <c r="F31" s="25"/>
      <c r="G31" s="25"/>
      <c r="H31" s="25"/>
      <c r="I31" s="26"/>
      <c r="J31" s="25"/>
      <c r="K31" s="25"/>
      <c r="L31" s="25"/>
      <c r="M31" s="25"/>
      <c r="N31" s="16" t="s">
        <v>98</v>
      </c>
      <c r="O31" s="3" t="s">
        <v>98</v>
      </c>
      <c r="P31" t="s">
        <v>98</v>
      </c>
      <c r="Q31" t="str">
        <f t="shared" si="2"/>
        <v/>
      </c>
      <c r="R31" s="3"/>
    </row>
    <row r="32" spans="1:141" x14ac:dyDescent="0.25">
      <c r="A32" s="24" t="s">
        <v>24</v>
      </c>
      <c r="B32" s="24">
        <v>2013</v>
      </c>
      <c r="C32" s="24">
        <v>2056</v>
      </c>
      <c r="D32" s="24">
        <v>2068</v>
      </c>
      <c r="E32" s="24">
        <v>9999</v>
      </c>
      <c r="F32" s="24">
        <v>9999</v>
      </c>
      <c r="G32" s="24">
        <v>9999</v>
      </c>
      <c r="H32" s="24">
        <v>9999</v>
      </c>
      <c r="I32" s="29">
        <v>9999</v>
      </c>
      <c r="J32" s="24"/>
      <c r="K32" s="24"/>
      <c r="L32" s="24">
        <v>635250</v>
      </c>
      <c r="M32" s="24" t="s">
        <v>43</v>
      </c>
      <c r="N32" s="16">
        <v>1.0531120331950214</v>
      </c>
      <c r="O32" s="3" t="s">
        <v>97</v>
      </c>
      <c r="P32" t="s">
        <v>36</v>
      </c>
      <c r="Q32" t="str">
        <f t="shared" si="2"/>
        <v>ES</v>
      </c>
      <c r="R32" s="3"/>
    </row>
    <row r="33" spans="1:18" x14ac:dyDescent="0.25">
      <c r="A33" s="24"/>
      <c r="B33" s="25"/>
      <c r="C33" s="25"/>
      <c r="D33" s="25"/>
      <c r="E33" s="25"/>
      <c r="F33" s="25"/>
      <c r="G33" s="25"/>
      <c r="H33" s="25"/>
      <c r="I33" s="26"/>
      <c r="J33" s="25"/>
      <c r="K33" s="25"/>
      <c r="L33" s="25"/>
      <c r="M33" s="25"/>
      <c r="N33" s="16" t="s">
        <v>98</v>
      </c>
      <c r="O33" s="3" t="s">
        <v>98</v>
      </c>
      <c r="P33" t="s">
        <v>98</v>
      </c>
      <c r="Q33" t="str">
        <f t="shared" si="2"/>
        <v/>
      </c>
      <c r="R33" s="3"/>
    </row>
    <row r="34" spans="1:18" x14ac:dyDescent="0.25">
      <c r="A34" s="24" t="s">
        <v>24</v>
      </c>
      <c r="B34" s="24">
        <v>2013</v>
      </c>
      <c r="C34" s="24">
        <v>2054</v>
      </c>
      <c r="D34" s="24">
        <v>2066</v>
      </c>
      <c r="E34" s="24">
        <v>9999</v>
      </c>
      <c r="F34" s="24">
        <v>9999</v>
      </c>
      <c r="G34" s="24">
        <v>9999</v>
      </c>
      <c r="H34" s="24">
        <v>9999</v>
      </c>
      <c r="I34" s="29">
        <v>9999</v>
      </c>
      <c r="J34" s="24"/>
      <c r="K34" s="24"/>
      <c r="L34" s="24">
        <v>650406</v>
      </c>
      <c r="M34" s="24" t="s">
        <v>45</v>
      </c>
      <c r="N34" s="16">
        <v>9.3207386363636306</v>
      </c>
      <c r="O34" s="3" t="s">
        <v>97</v>
      </c>
      <c r="P34" t="s">
        <v>39</v>
      </c>
      <c r="Q34" t="str">
        <f t="shared" si="2"/>
        <v>ES</v>
      </c>
      <c r="R34" s="3"/>
    </row>
    <row r="35" spans="1:18" x14ac:dyDescent="0.25">
      <c r="A35" s="24"/>
      <c r="B35" s="25"/>
      <c r="C35" s="25"/>
      <c r="D35" s="25"/>
      <c r="E35" s="25"/>
      <c r="F35" s="25"/>
      <c r="G35" s="25"/>
      <c r="H35" s="25"/>
      <c r="I35" s="26"/>
      <c r="J35" s="25"/>
      <c r="K35" s="25"/>
      <c r="L35" s="25"/>
      <c r="M35" s="25"/>
      <c r="N35" s="16" t="s">
        <v>98</v>
      </c>
      <c r="O35" s="3" t="s">
        <v>98</v>
      </c>
      <c r="P35" t="s">
        <v>98</v>
      </c>
      <c r="Q35" t="str">
        <f t="shared" si="2"/>
        <v/>
      </c>
      <c r="R35" s="3"/>
    </row>
    <row r="36" spans="1:18" x14ac:dyDescent="0.25">
      <c r="A36" s="24" t="s">
        <v>24</v>
      </c>
      <c r="B36" s="24">
        <v>2013</v>
      </c>
      <c r="C36" s="24">
        <v>2058</v>
      </c>
      <c r="D36" s="24">
        <v>2069</v>
      </c>
      <c r="E36" s="24">
        <v>9999</v>
      </c>
      <c r="F36" s="24">
        <v>9999</v>
      </c>
      <c r="G36" s="24">
        <v>9999</v>
      </c>
      <c r="H36" s="24">
        <v>9999</v>
      </c>
      <c r="I36" s="29">
        <v>9999</v>
      </c>
      <c r="J36" s="24"/>
      <c r="K36" s="24"/>
      <c r="L36" s="24">
        <v>635249</v>
      </c>
      <c r="M36" s="24" t="s">
        <v>45</v>
      </c>
      <c r="N36" s="16">
        <v>1.5792613636363628</v>
      </c>
      <c r="O36" s="3" t="s">
        <v>97</v>
      </c>
      <c r="P36" t="s">
        <v>39</v>
      </c>
      <c r="Q36" t="str">
        <f t="shared" si="2"/>
        <v>ES</v>
      </c>
      <c r="R36" s="3"/>
    </row>
    <row r="37" spans="1:18" ht="15.75" thickBot="1" x14ac:dyDescent="0.3">
      <c r="A37" s="30"/>
      <c r="B37" s="31"/>
      <c r="C37" s="31"/>
      <c r="D37" s="31"/>
      <c r="E37" s="31"/>
      <c r="F37" s="31"/>
      <c r="G37" s="31"/>
      <c r="H37" s="31"/>
      <c r="I37" s="32"/>
      <c r="J37" s="31"/>
      <c r="K37" s="31"/>
      <c r="L37" s="31"/>
      <c r="M37" s="31"/>
      <c r="N37" s="16" t="s">
        <v>98</v>
      </c>
      <c r="O37" s="3" t="s">
        <v>98</v>
      </c>
      <c r="P37" t="s">
        <v>98</v>
      </c>
      <c r="Q37" t="str">
        <f t="shared" si="2"/>
        <v/>
      </c>
      <c r="R37" s="3"/>
    </row>
    <row r="38" spans="1:18" x14ac:dyDescent="0.25">
      <c r="A38" s="24" t="s">
        <v>26</v>
      </c>
      <c r="B38" s="24">
        <v>2013</v>
      </c>
      <c r="C38" s="24">
        <v>2063</v>
      </c>
      <c r="D38" s="24">
        <v>9999</v>
      </c>
      <c r="E38" s="24">
        <v>9999</v>
      </c>
      <c r="F38" s="24">
        <v>9999</v>
      </c>
      <c r="G38" s="24">
        <v>9999</v>
      </c>
      <c r="H38" s="24">
        <v>9999</v>
      </c>
      <c r="I38" s="29">
        <v>9999</v>
      </c>
      <c r="J38" s="24"/>
      <c r="K38" s="24"/>
      <c r="L38" s="24">
        <v>650293</v>
      </c>
      <c r="M38" s="24" t="s">
        <v>47</v>
      </c>
      <c r="N38" s="16">
        <v>5</v>
      </c>
      <c r="O38" s="3" t="s">
        <v>97</v>
      </c>
      <c r="P38" t="s">
        <v>42</v>
      </c>
      <c r="Q38" t="str">
        <f t="shared" si="2"/>
        <v>ES</v>
      </c>
    </row>
    <row r="39" spans="1:18" x14ac:dyDescent="0.25">
      <c r="A39" s="24"/>
      <c r="B39" s="25"/>
      <c r="C39" s="25"/>
      <c r="D39" s="25"/>
      <c r="E39" s="25"/>
      <c r="F39" s="25"/>
      <c r="G39" s="25"/>
      <c r="H39" s="25"/>
      <c r="I39" s="26"/>
      <c r="J39" s="25"/>
      <c r="K39" s="25"/>
      <c r="L39" s="25"/>
      <c r="M39" s="25"/>
      <c r="N39" s="16" t="s">
        <v>98</v>
      </c>
      <c r="O39" s="3" t="s">
        <v>98</v>
      </c>
      <c r="P39" t="s">
        <v>98</v>
      </c>
      <c r="Q39" t="str">
        <f t="shared" si="2"/>
        <v/>
      </c>
    </row>
    <row r="40" spans="1:18" x14ac:dyDescent="0.25">
      <c r="A40" s="24" t="s">
        <v>26</v>
      </c>
      <c r="B40" s="24">
        <v>2013</v>
      </c>
      <c r="C40" s="24">
        <v>2063</v>
      </c>
      <c r="D40" s="24">
        <v>9999</v>
      </c>
      <c r="E40" s="24">
        <v>9999</v>
      </c>
      <c r="F40" s="24">
        <v>9999</v>
      </c>
      <c r="G40" s="24">
        <v>9999</v>
      </c>
      <c r="H40" s="24">
        <v>9999</v>
      </c>
      <c r="I40" s="29">
        <v>9999</v>
      </c>
      <c r="J40" s="24"/>
      <c r="K40" s="24"/>
      <c r="L40" s="24">
        <v>635239</v>
      </c>
      <c r="M40" s="24" t="s">
        <v>49</v>
      </c>
      <c r="N40" s="16">
        <v>13.215007982969672</v>
      </c>
      <c r="O40" s="3" t="s">
        <v>97</v>
      </c>
      <c r="P40" t="s">
        <v>44</v>
      </c>
      <c r="Q40" t="str">
        <f t="shared" si="2"/>
        <v>ES</v>
      </c>
    </row>
    <row r="41" spans="1:18" x14ac:dyDescent="0.25">
      <c r="A41" s="24"/>
      <c r="B41" s="25"/>
      <c r="C41" s="25"/>
      <c r="D41" s="25"/>
      <c r="E41" s="25"/>
      <c r="F41" s="25"/>
      <c r="G41" s="25"/>
      <c r="H41" s="25"/>
      <c r="I41" s="26"/>
      <c r="J41" s="25"/>
      <c r="K41" s="25"/>
      <c r="L41" s="25"/>
      <c r="M41" s="25"/>
      <c r="N41" s="16" t="s">
        <v>98</v>
      </c>
      <c r="O41" s="3" t="s">
        <v>98</v>
      </c>
      <c r="P41" t="s">
        <v>98</v>
      </c>
      <c r="Q41" t="str">
        <f t="shared" si="2"/>
        <v/>
      </c>
    </row>
    <row r="42" spans="1:18" x14ac:dyDescent="0.25">
      <c r="A42" s="24" t="s">
        <v>26</v>
      </c>
      <c r="B42" s="24">
        <v>2013</v>
      </c>
      <c r="C42" s="24">
        <v>2065</v>
      </c>
      <c r="D42" s="24">
        <v>9999</v>
      </c>
      <c r="E42" s="24">
        <v>9999</v>
      </c>
      <c r="F42" s="24">
        <v>9999</v>
      </c>
      <c r="G42" s="24">
        <v>9999</v>
      </c>
      <c r="H42" s="24">
        <v>9999</v>
      </c>
      <c r="I42" s="29">
        <v>9999</v>
      </c>
      <c r="J42" s="24"/>
      <c r="K42" s="24"/>
      <c r="L42" s="24">
        <v>635241</v>
      </c>
      <c r="M42" s="24" t="s">
        <v>49</v>
      </c>
      <c r="N42" s="16">
        <v>5.3849920170303385</v>
      </c>
      <c r="O42" s="3" t="s">
        <v>97</v>
      </c>
      <c r="P42" t="s">
        <v>44</v>
      </c>
      <c r="Q42" t="str">
        <f t="shared" si="2"/>
        <v>ES</v>
      </c>
    </row>
    <row r="43" spans="1:18" x14ac:dyDescent="0.25">
      <c r="A43" s="24"/>
      <c r="B43" s="25"/>
      <c r="C43" s="25"/>
      <c r="D43" s="25"/>
      <c r="E43" s="25"/>
      <c r="F43" s="25"/>
      <c r="G43" s="25"/>
      <c r="H43" s="25"/>
      <c r="I43" s="26"/>
      <c r="J43" s="25"/>
      <c r="K43" s="25"/>
      <c r="L43" s="25"/>
      <c r="M43" s="25"/>
      <c r="N43" s="16" t="s">
        <v>98</v>
      </c>
      <c r="O43" s="3" t="s">
        <v>98</v>
      </c>
      <c r="P43" t="s">
        <v>98</v>
      </c>
      <c r="Q43" t="str">
        <f t="shared" si="2"/>
        <v/>
      </c>
    </row>
    <row r="44" spans="1:18" x14ac:dyDescent="0.25">
      <c r="A44" s="24" t="s">
        <v>26</v>
      </c>
      <c r="B44" s="24">
        <v>2013</v>
      </c>
      <c r="C44" s="24">
        <v>2064</v>
      </c>
      <c r="D44" s="24">
        <v>9999</v>
      </c>
      <c r="E44" s="24">
        <v>9999</v>
      </c>
      <c r="F44" s="24">
        <v>9999</v>
      </c>
      <c r="G44" s="24">
        <v>9999</v>
      </c>
      <c r="H44" s="24">
        <v>9999</v>
      </c>
      <c r="I44" s="29">
        <v>9999</v>
      </c>
      <c r="J44" s="24"/>
      <c r="K44" s="24"/>
      <c r="L44" s="24">
        <v>635586</v>
      </c>
      <c r="M44" s="24" t="s">
        <v>51</v>
      </c>
      <c r="N44" s="16">
        <v>19.80992448759438</v>
      </c>
      <c r="O44" s="3" t="s">
        <v>97</v>
      </c>
      <c r="P44" t="s">
        <v>46</v>
      </c>
      <c r="Q44" t="str">
        <f t="shared" si="2"/>
        <v>ES</v>
      </c>
    </row>
    <row r="45" spans="1:18" x14ac:dyDescent="0.25">
      <c r="A45" s="24"/>
      <c r="B45" s="25"/>
      <c r="C45" s="25"/>
      <c r="D45" s="25"/>
      <c r="E45" s="25"/>
      <c r="F45" s="25"/>
      <c r="G45" s="25"/>
      <c r="H45" s="25"/>
      <c r="I45" s="26"/>
      <c r="J45" s="25"/>
      <c r="K45" s="25"/>
      <c r="L45" s="25"/>
      <c r="M45" s="25"/>
      <c r="N45" s="16" t="s">
        <v>98</v>
      </c>
      <c r="O45" s="3" t="s">
        <v>98</v>
      </c>
      <c r="P45" t="s">
        <v>98</v>
      </c>
      <c r="Q45" t="str">
        <f t="shared" si="2"/>
        <v/>
      </c>
    </row>
    <row r="46" spans="1:18" x14ac:dyDescent="0.25">
      <c r="A46" s="24" t="s">
        <v>26</v>
      </c>
      <c r="B46" s="24">
        <v>2013</v>
      </c>
      <c r="C46" s="24">
        <v>2069</v>
      </c>
      <c r="D46" s="24">
        <v>9999</v>
      </c>
      <c r="E46" s="24">
        <v>9999</v>
      </c>
      <c r="F46" s="24">
        <v>9999</v>
      </c>
      <c r="G46" s="24">
        <v>9999</v>
      </c>
      <c r="H46" s="24">
        <v>9999</v>
      </c>
      <c r="I46" s="29">
        <v>9999</v>
      </c>
      <c r="J46" s="24" t="s">
        <v>15</v>
      </c>
      <c r="K46" s="24" t="s">
        <v>15</v>
      </c>
      <c r="L46" s="24">
        <v>650403</v>
      </c>
      <c r="M46" s="24" t="s">
        <v>51</v>
      </c>
      <c r="N46" s="16">
        <v>1.8651564185544756</v>
      </c>
      <c r="O46" s="3" t="s">
        <v>97</v>
      </c>
      <c r="P46" t="s">
        <v>46</v>
      </c>
      <c r="Q46" t="str">
        <f t="shared" si="2"/>
        <v>ES</v>
      </c>
    </row>
    <row r="47" spans="1:18" x14ac:dyDescent="0.25">
      <c r="A47" s="24"/>
      <c r="B47" s="25"/>
      <c r="C47" s="25"/>
      <c r="D47" s="25"/>
      <c r="E47" s="25"/>
      <c r="F47" s="25"/>
      <c r="G47" s="25"/>
      <c r="H47" s="25"/>
      <c r="I47" s="26"/>
      <c r="J47" s="25"/>
      <c r="K47" s="25"/>
      <c r="L47" s="25"/>
      <c r="M47" s="25"/>
      <c r="N47" s="16" t="s">
        <v>98</v>
      </c>
      <c r="O47" s="3" t="s">
        <v>98</v>
      </c>
      <c r="P47" t="s">
        <v>98</v>
      </c>
      <c r="Q47" t="str">
        <f t="shared" si="2"/>
        <v/>
      </c>
    </row>
    <row r="48" spans="1:18" x14ac:dyDescent="0.25">
      <c r="A48" s="24" t="s">
        <v>26</v>
      </c>
      <c r="B48" s="24">
        <v>2013</v>
      </c>
      <c r="C48" s="24">
        <v>2062</v>
      </c>
      <c r="D48" s="24">
        <v>9999</v>
      </c>
      <c r="E48" s="24">
        <v>9999</v>
      </c>
      <c r="F48" s="24">
        <v>9999</v>
      </c>
      <c r="G48" s="24">
        <v>9999</v>
      </c>
      <c r="H48" s="24">
        <v>9999</v>
      </c>
      <c r="I48" s="29">
        <v>9999</v>
      </c>
      <c r="J48" s="24"/>
      <c r="K48" s="24"/>
      <c r="L48" s="24">
        <v>635584</v>
      </c>
      <c r="M48" s="24" t="s">
        <v>51</v>
      </c>
      <c r="N48" s="16">
        <v>5.6249190938511298</v>
      </c>
      <c r="O48" s="3" t="s">
        <v>97</v>
      </c>
      <c r="P48" t="s">
        <v>46</v>
      </c>
      <c r="Q48" t="str">
        <f t="shared" si="2"/>
        <v>ES</v>
      </c>
    </row>
    <row r="49" spans="1:17" x14ac:dyDescent="0.25">
      <c r="A49" s="24"/>
      <c r="B49" s="25"/>
      <c r="C49" s="25"/>
      <c r="D49" s="25"/>
      <c r="E49" s="25"/>
      <c r="F49" s="25"/>
      <c r="G49" s="25"/>
      <c r="H49" s="25"/>
      <c r="I49" s="26"/>
      <c r="J49" s="25"/>
      <c r="K49" s="25"/>
      <c r="L49" s="25"/>
      <c r="M49" s="25"/>
      <c r="N49" s="16" t="s">
        <v>98</v>
      </c>
      <c r="O49" s="3" t="s">
        <v>98</v>
      </c>
      <c r="P49" t="s">
        <v>98</v>
      </c>
      <c r="Q49" t="str">
        <f t="shared" si="2"/>
        <v/>
      </c>
    </row>
    <row r="50" spans="1:17" x14ac:dyDescent="0.25">
      <c r="A50" s="24" t="s">
        <v>26</v>
      </c>
      <c r="B50" s="24">
        <v>2013</v>
      </c>
      <c r="C50" s="24">
        <v>2066</v>
      </c>
      <c r="D50" s="24">
        <v>9999</v>
      </c>
      <c r="E50" s="24">
        <v>9999</v>
      </c>
      <c r="F50" s="24">
        <v>9999</v>
      </c>
      <c r="G50" s="24">
        <v>9999</v>
      </c>
      <c r="H50" s="24">
        <v>9999</v>
      </c>
      <c r="I50" s="29">
        <v>9999</v>
      </c>
      <c r="J50" s="24"/>
      <c r="K50" s="24"/>
      <c r="L50" s="24">
        <v>635583</v>
      </c>
      <c r="M50" s="24" t="s">
        <v>53</v>
      </c>
      <c r="N50" s="16">
        <v>2.9000000000000057</v>
      </c>
      <c r="O50" s="3" t="s">
        <v>97</v>
      </c>
      <c r="P50" t="s">
        <v>48</v>
      </c>
      <c r="Q50" t="str">
        <f t="shared" si="2"/>
        <v>ES</v>
      </c>
    </row>
    <row r="51" spans="1:17" ht="15.75" thickBot="1" x14ac:dyDescent="0.3">
      <c r="A51" s="30"/>
      <c r="B51" s="31"/>
      <c r="C51" s="31"/>
      <c r="D51" s="31"/>
      <c r="E51" s="31"/>
      <c r="F51" s="31"/>
      <c r="G51" s="31"/>
      <c r="H51" s="31"/>
      <c r="I51" s="32"/>
      <c r="J51" s="31"/>
      <c r="K51" s="31"/>
      <c r="L51" s="31"/>
      <c r="M51" s="31"/>
      <c r="N51" s="16" t="s">
        <v>98</v>
      </c>
      <c r="O51" s="3" t="s">
        <v>98</v>
      </c>
      <c r="P51" t="s">
        <v>98</v>
      </c>
      <c r="Q51" t="str">
        <f t="shared" si="2"/>
        <v/>
      </c>
    </row>
    <row r="52" spans="1:17" x14ac:dyDescent="0.25">
      <c r="A52" s="24" t="s">
        <v>29</v>
      </c>
      <c r="B52" s="24">
        <v>2013</v>
      </c>
      <c r="C52" s="24">
        <v>2072</v>
      </c>
      <c r="D52" s="24">
        <v>9999</v>
      </c>
      <c r="E52" s="24">
        <v>9999</v>
      </c>
      <c r="F52" s="24">
        <v>9999</v>
      </c>
      <c r="G52" s="24">
        <v>9999</v>
      </c>
      <c r="H52" s="24">
        <v>9999</v>
      </c>
      <c r="I52" s="29">
        <v>9999</v>
      </c>
      <c r="J52" s="24"/>
      <c r="K52" s="24"/>
      <c r="L52" s="24">
        <v>635576</v>
      </c>
      <c r="M52" s="24" t="s">
        <v>55</v>
      </c>
      <c r="N52" s="16">
        <v>4.686142322097381</v>
      </c>
      <c r="O52" s="3" t="s">
        <v>97</v>
      </c>
      <c r="P52" t="s">
        <v>50</v>
      </c>
      <c r="Q52" t="str">
        <f t="shared" si="2"/>
        <v>ES</v>
      </c>
    </row>
    <row r="53" spans="1:17" x14ac:dyDescent="0.25">
      <c r="A53" s="24"/>
      <c r="B53" s="25"/>
      <c r="C53" s="25"/>
      <c r="D53" s="25"/>
      <c r="E53" s="25"/>
      <c r="F53" s="25"/>
      <c r="G53" s="25"/>
      <c r="H53" s="25"/>
      <c r="I53" s="26"/>
      <c r="J53" s="25"/>
      <c r="K53" s="25"/>
      <c r="L53" s="25"/>
      <c r="M53" s="25"/>
      <c r="N53" s="16" t="s">
        <v>98</v>
      </c>
      <c r="O53" s="3" t="s">
        <v>98</v>
      </c>
      <c r="P53" t="s">
        <v>98</v>
      </c>
      <c r="Q53" t="str">
        <f t="shared" si="2"/>
        <v/>
      </c>
    </row>
    <row r="54" spans="1:17" x14ac:dyDescent="0.25">
      <c r="A54" s="24" t="s">
        <v>29</v>
      </c>
      <c r="B54" s="24">
        <v>2013</v>
      </c>
      <c r="C54" s="24">
        <v>2072</v>
      </c>
      <c r="D54" s="24">
        <v>9999</v>
      </c>
      <c r="E54" s="24">
        <v>9999</v>
      </c>
      <c r="F54" s="24">
        <v>9999</v>
      </c>
      <c r="G54" s="24">
        <v>9999</v>
      </c>
      <c r="H54" s="24">
        <v>9999</v>
      </c>
      <c r="I54" s="29">
        <v>9999</v>
      </c>
      <c r="J54" s="24"/>
      <c r="K54" s="24"/>
      <c r="L54" s="24">
        <v>635575</v>
      </c>
      <c r="M54" s="24" t="s">
        <v>55</v>
      </c>
      <c r="N54" s="16">
        <v>11.165243445692891</v>
      </c>
      <c r="O54" s="3" t="s">
        <v>97</v>
      </c>
      <c r="P54" t="s">
        <v>50</v>
      </c>
      <c r="Q54" t="str">
        <f t="shared" si="2"/>
        <v>ES</v>
      </c>
    </row>
    <row r="55" spans="1:17" x14ac:dyDescent="0.25">
      <c r="A55" s="24"/>
      <c r="B55" s="25"/>
      <c r="C55" s="25"/>
      <c r="D55" s="25"/>
      <c r="E55" s="25"/>
      <c r="F55" s="25"/>
      <c r="G55" s="25"/>
      <c r="H55" s="25"/>
      <c r="I55" s="26"/>
      <c r="J55" s="25"/>
      <c r="K55" s="25"/>
      <c r="L55" s="25"/>
      <c r="M55" s="25"/>
      <c r="N55" s="16" t="s">
        <v>98</v>
      </c>
      <c r="O55" s="3" t="s">
        <v>98</v>
      </c>
      <c r="P55" t="s">
        <v>98</v>
      </c>
      <c r="Q55" t="str">
        <f t="shared" si="2"/>
        <v/>
      </c>
    </row>
    <row r="56" spans="1:17" x14ac:dyDescent="0.25">
      <c r="A56" s="24" t="s">
        <v>29</v>
      </c>
      <c r="B56" s="24">
        <v>2013</v>
      </c>
      <c r="C56" s="24">
        <v>2072</v>
      </c>
      <c r="D56" s="24">
        <v>9999</v>
      </c>
      <c r="E56" s="24">
        <v>9999</v>
      </c>
      <c r="F56" s="24">
        <v>9999</v>
      </c>
      <c r="G56" s="24">
        <v>9999</v>
      </c>
      <c r="H56" s="24">
        <v>9999</v>
      </c>
      <c r="I56" s="29">
        <v>9999</v>
      </c>
      <c r="J56" s="24"/>
      <c r="K56" s="24"/>
      <c r="L56" s="24">
        <v>635573</v>
      </c>
      <c r="M56" s="24" t="s">
        <v>55</v>
      </c>
      <c r="N56" s="16">
        <v>5.5520599250936362</v>
      </c>
      <c r="O56" s="3" t="s">
        <v>97</v>
      </c>
      <c r="P56" t="s">
        <v>50</v>
      </c>
      <c r="Q56" t="str">
        <f t="shared" si="2"/>
        <v>ES</v>
      </c>
    </row>
    <row r="57" spans="1:17" x14ac:dyDescent="0.25">
      <c r="A57" s="24"/>
      <c r="B57" s="25"/>
      <c r="C57" s="25"/>
      <c r="D57" s="25"/>
      <c r="E57" s="25"/>
      <c r="F57" s="25"/>
      <c r="G57" s="25"/>
      <c r="H57" s="25"/>
      <c r="I57" s="26"/>
      <c r="J57" s="25"/>
      <c r="K57" s="25"/>
      <c r="L57" s="25"/>
      <c r="M57" s="25"/>
      <c r="N57" s="16" t="s">
        <v>98</v>
      </c>
      <c r="O57" s="3" t="s">
        <v>98</v>
      </c>
      <c r="P57" t="s">
        <v>98</v>
      </c>
      <c r="Q57" t="str">
        <f t="shared" si="2"/>
        <v/>
      </c>
    </row>
    <row r="58" spans="1:17" x14ac:dyDescent="0.25">
      <c r="A58" s="24" t="s">
        <v>29</v>
      </c>
      <c r="B58" s="24">
        <v>2013</v>
      </c>
      <c r="C58" s="24">
        <v>2072</v>
      </c>
      <c r="D58" s="24">
        <v>9999</v>
      </c>
      <c r="E58" s="24">
        <v>9999</v>
      </c>
      <c r="F58" s="24">
        <v>9999</v>
      </c>
      <c r="G58" s="24">
        <v>9999</v>
      </c>
      <c r="H58" s="24">
        <v>9999</v>
      </c>
      <c r="I58" s="29">
        <v>9999</v>
      </c>
      <c r="J58" s="24"/>
      <c r="K58" s="24"/>
      <c r="L58" s="24">
        <v>635580</v>
      </c>
      <c r="M58" s="24" t="s">
        <v>55</v>
      </c>
      <c r="N58" s="16">
        <v>5.796554307116109</v>
      </c>
      <c r="O58" s="3" t="s">
        <v>97</v>
      </c>
      <c r="P58" t="s">
        <v>50</v>
      </c>
      <c r="Q58" t="str">
        <f t="shared" si="2"/>
        <v>ES</v>
      </c>
    </row>
    <row r="59" spans="1:17" x14ac:dyDescent="0.25">
      <c r="A59" s="24"/>
      <c r="B59" s="25"/>
      <c r="C59" s="25"/>
      <c r="D59" s="25"/>
      <c r="E59" s="25"/>
      <c r="F59" s="25"/>
      <c r="G59" s="25"/>
      <c r="H59" s="25"/>
      <c r="I59" s="26"/>
      <c r="J59" s="25"/>
      <c r="K59" s="25"/>
      <c r="L59" s="25"/>
      <c r="M59" s="25"/>
      <c r="N59" s="16" t="s">
        <v>98</v>
      </c>
      <c r="O59" s="3" t="s">
        <v>98</v>
      </c>
      <c r="P59" t="s">
        <v>98</v>
      </c>
      <c r="Q59" t="str">
        <f t="shared" si="2"/>
        <v/>
      </c>
    </row>
    <row r="60" spans="1:17" x14ac:dyDescent="0.25">
      <c r="A60" s="24" t="s">
        <v>29</v>
      </c>
      <c r="B60" s="24">
        <v>2013</v>
      </c>
      <c r="C60" s="24">
        <v>2072</v>
      </c>
      <c r="D60" s="24">
        <v>9999</v>
      </c>
      <c r="E60" s="24">
        <v>9999</v>
      </c>
      <c r="F60" s="24">
        <v>9999</v>
      </c>
      <c r="G60" s="24">
        <v>9999</v>
      </c>
      <c r="H60" s="24">
        <v>9999</v>
      </c>
      <c r="I60" s="29">
        <v>9999</v>
      </c>
      <c r="J60" s="24"/>
      <c r="K60" s="24"/>
      <c r="L60" s="24">
        <v>648524</v>
      </c>
      <c r="M60" s="24" t="s">
        <v>57</v>
      </c>
      <c r="N60" s="16">
        <v>10.199999999999999</v>
      </c>
      <c r="O60" s="3" t="s">
        <v>97</v>
      </c>
      <c r="P60" t="s">
        <v>52</v>
      </c>
      <c r="Q60" t="str">
        <f t="shared" si="2"/>
        <v>MG</v>
      </c>
    </row>
    <row r="61" spans="1:17" x14ac:dyDescent="0.25">
      <c r="A61" s="24"/>
      <c r="B61" s="25"/>
      <c r="C61" s="25"/>
      <c r="D61" s="25"/>
      <c r="E61" s="25"/>
      <c r="F61" s="25"/>
      <c r="G61" s="25"/>
      <c r="H61" s="25"/>
      <c r="I61" s="26"/>
      <c r="J61" s="25"/>
      <c r="K61" s="25"/>
      <c r="L61" s="25"/>
      <c r="M61" s="25"/>
      <c r="N61" s="16" t="s">
        <v>98</v>
      </c>
      <c r="O61" s="3" t="s">
        <v>98</v>
      </c>
      <c r="P61" t="s">
        <v>98</v>
      </c>
      <c r="Q61" t="str">
        <f t="shared" si="2"/>
        <v/>
      </c>
    </row>
    <row r="62" spans="1:17" x14ac:dyDescent="0.25">
      <c r="A62" s="24" t="s">
        <v>29</v>
      </c>
      <c r="B62" s="24">
        <v>2013</v>
      </c>
      <c r="C62" s="24">
        <v>2070</v>
      </c>
      <c r="D62" s="24">
        <v>9999</v>
      </c>
      <c r="E62" s="24">
        <v>9999</v>
      </c>
      <c r="F62" s="24">
        <v>9999</v>
      </c>
      <c r="G62" s="24">
        <v>9999</v>
      </c>
      <c r="H62" s="24">
        <v>9999</v>
      </c>
      <c r="I62" s="29">
        <v>9999</v>
      </c>
      <c r="J62" s="24"/>
      <c r="K62" s="24"/>
      <c r="L62" s="24">
        <v>648526</v>
      </c>
      <c r="M62" s="24" t="s">
        <v>59</v>
      </c>
      <c r="N62" s="16">
        <v>2.5770700636942681</v>
      </c>
      <c r="O62" s="3" t="s">
        <v>97</v>
      </c>
      <c r="P62" t="s">
        <v>54</v>
      </c>
      <c r="Q62" t="str">
        <f t="shared" si="2"/>
        <v>MG</v>
      </c>
    </row>
    <row r="63" spans="1:17" x14ac:dyDescent="0.25">
      <c r="A63" s="24"/>
      <c r="B63" s="25"/>
      <c r="C63" s="25"/>
      <c r="D63" s="25"/>
      <c r="E63" s="25"/>
      <c r="F63" s="25"/>
      <c r="G63" s="25"/>
      <c r="H63" s="25"/>
      <c r="I63" s="26"/>
      <c r="J63" s="25"/>
      <c r="K63" s="25"/>
      <c r="L63" s="25"/>
      <c r="M63" s="25"/>
      <c r="N63" s="16" t="s">
        <v>98</v>
      </c>
      <c r="O63" s="3" t="s">
        <v>98</v>
      </c>
      <c r="P63" t="s">
        <v>98</v>
      </c>
      <c r="Q63" t="str">
        <f t="shared" si="2"/>
        <v/>
      </c>
    </row>
    <row r="64" spans="1:17" x14ac:dyDescent="0.25">
      <c r="A64" s="24" t="s">
        <v>29</v>
      </c>
      <c r="B64" s="24">
        <v>2013</v>
      </c>
      <c r="C64" s="24">
        <v>9999</v>
      </c>
      <c r="D64" s="24">
        <v>9999</v>
      </c>
      <c r="E64" s="24">
        <v>9999</v>
      </c>
      <c r="F64" s="24">
        <v>9999</v>
      </c>
      <c r="G64" s="24">
        <v>9999</v>
      </c>
      <c r="H64" s="24">
        <v>9999</v>
      </c>
      <c r="I64" s="29">
        <v>9999</v>
      </c>
      <c r="J64" s="24" t="s">
        <v>15</v>
      </c>
      <c r="K64" s="24" t="s">
        <v>15</v>
      </c>
      <c r="L64" s="24">
        <v>648525</v>
      </c>
      <c r="M64" s="24" t="s">
        <v>59</v>
      </c>
      <c r="N64" s="16">
        <v>2.5229299363057334</v>
      </c>
      <c r="O64" s="3" t="s">
        <v>97</v>
      </c>
      <c r="P64" t="s">
        <v>54</v>
      </c>
      <c r="Q64" t="str">
        <f t="shared" si="2"/>
        <v>MG</v>
      </c>
    </row>
    <row r="65" spans="1:17" ht="15.75" thickBot="1" x14ac:dyDescent="0.3">
      <c r="A65" s="30"/>
      <c r="B65" s="31"/>
      <c r="C65" s="31"/>
      <c r="D65" s="31"/>
      <c r="E65" s="31"/>
      <c r="F65" s="31"/>
      <c r="G65" s="31"/>
      <c r="H65" s="31"/>
      <c r="I65" s="32"/>
      <c r="J65" s="31"/>
      <c r="K65" s="31"/>
      <c r="L65" s="31"/>
      <c r="M65" s="31"/>
      <c r="N65" s="16" t="s">
        <v>98</v>
      </c>
      <c r="O65" s="3" t="s">
        <v>98</v>
      </c>
      <c r="P65" t="s">
        <v>98</v>
      </c>
      <c r="Q65" t="str">
        <f t="shared" si="2"/>
        <v/>
      </c>
    </row>
    <row r="66" spans="1:17" x14ac:dyDescent="0.25">
      <c r="A66" s="24" t="s">
        <v>32</v>
      </c>
      <c r="B66" s="24">
        <v>2013</v>
      </c>
      <c r="C66" s="24">
        <v>2062</v>
      </c>
      <c r="D66" s="24">
        <v>2073</v>
      </c>
      <c r="E66" s="24">
        <v>9999</v>
      </c>
      <c r="F66" s="24">
        <v>9999</v>
      </c>
      <c r="G66" s="24">
        <v>9999</v>
      </c>
      <c r="H66" s="24">
        <v>9999</v>
      </c>
      <c r="I66" s="29">
        <v>9999</v>
      </c>
      <c r="J66" s="24"/>
      <c r="K66" s="24"/>
      <c r="L66" s="24">
        <v>648527</v>
      </c>
      <c r="M66" s="24" t="s">
        <v>61</v>
      </c>
      <c r="N66" s="16">
        <v>6.7154909090909083</v>
      </c>
      <c r="O66" s="3" t="s">
        <v>97</v>
      </c>
      <c r="P66" t="s">
        <v>56</v>
      </c>
      <c r="Q66" t="str">
        <f t="shared" si="2"/>
        <v>MG</v>
      </c>
    </row>
    <row r="67" spans="1:17" x14ac:dyDescent="0.25">
      <c r="A67" s="24"/>
      <c r="B67" s="25"/>
      <c r="C67" s="25"/>
      <c r="D67" s="25"/>
      <c r="E67" s="25"/>
      <c r="F67" s="25"/>
      <c r="G67" s="25"/>
      <c r="H67" s="25"/>
      <c r="I67" s="26"/>
      <c r="J67" s="25"/>
      <c r="K67" s="25"/>
      <c r="L67" s="25"/>
      <c r="M67" s="25"/>
      <c r="N67" s="16" t="s">
        <v>98</v>
      </c>
      <c r="O67" s="3" t="s">
        <v>98</v>
      </c>
      <c r="P67" t="s">
        <v>98</v>
      </c>
      <c r="Q67" t="str">
        <f t="shared" ref="Q67:Q111" si="32">MID(P67,5,2)</f>
        <v/>
      </c>
    </row>
    <row r="68" spans="1:17" x14ac:dyDescent="0.25">
      <c r="A68" s="24" t="s">
        <v>32</v>
      </c>
      <c r="B68" s="24">
        <v>2013</v>
      </c>
      <c r="C68" s="24">
        <v>2062</v>
      </c>
      <c r="D68" s="24">
        <v>2073</v>
      </c>
      <c r="E68" s="24">
        <v>9999</v>
      </c>
      <c r="F68" s="24">
        <v>9999</v>
      </c>
      <c r="G68" s="24">
        <v>9999</v>
      </c>
      <c r="H68" s="24">
        <v>9999</v>
      </c>
      <c r="I68" s="29">
        <v>9999</v>
      </c>
      <c r="J68" s="24"/>
      <c r="K68" s="24"/>
      <c r="L68" s="24">
        <v>639490</v>
      </c>
      <c r="M68" s="24" t="s">
        <v>61</v>
      </c>
      <c r="N68" s="16">
        <v>6.9845090909090901</v>
      </c>
      <c r="O68" s="3" t="s">
        <v>97</v>
      </c>
      <c r="P68" t="s">
        <v>56</v>
      </c>
      <c r="Q68" t="str">
        <f t="shared" si="32"/>
        <v>MG</v>
      </c>
    </row>
    <row r="69" spans="1:17" ht="15.75" thickBot="1" x14ac:dyDescent="0.3">
      <c r="A69" s="30"/>
      <c r="B69" s="31"/>
      <c r="C69" s="31"/>
      <c r="D69" s="31"/>
      <c r="E69" s="31"/>
      <c r="F69" s="31"/>
      <c r="G69" s="31"/>
      <c r="H69" s="31"/>
      <c r="I69" s="32"/>
      <c r="J69" s="31"/>
      <c r="K69" s="31"/>
      <c r="L69" s="31"/>
      <c r="M69" s="31"/>
      <c r="N69" s="16" t="s">
        <v>98</v>
      </c>
      <c r="O69" s="3" t="s">
        <v>98</v>
      </c>
      <c r="P69" t="s">
        <v>98</v>
      </c>
      <c r="Q69" t="str">
        <f t="shared" si="32"/>
        <v/>
      </c>
    </row>
    <row r="70" spans="1:17" x14ac:dyDescent="0.25">
      <c r="A70" s="24" t="s">
        <v>35</v>
      </c>
      <c r="B70" s="33">
        <v>2013</v>
      </c>
      <c r="C70" s="33">
        <v>2062</v>
      </c>
      <c r="D70" s="33">
        <v>2073</v>
      </c>
      <c r="E70" s="33">
        <v>9999</v>
      </c>
      <c r="F70" s="33">
        <v>9999</v>
      </c>
      <c r="G70" s="33">
        <v>9999</v>
      </c>
      <c r="H70" s="33">
        <v>9999</v>
      </c>
      <c r="I70" s="33">
        <v>9999</v>
      </c>
      <c r="J70" s="24" t="s">
        <v>82</v>
      </c>
      <c r="K70" s="24"/>
      <c r="L70" s="24">
        <v>647676</v>
      </c>
      <c r="M70" s="24" t="s">
        <v>63</v>
      </c>
      <c r="N70" s="16">
        <v>5.0636856368563663</v>
      </c>
      <c r="O70" s="3" t="s">
        <v>97</v>
      </c>
      <c r="P70" t="s">
        <v>58</v>
      </c>
      <c r="Q70" t="str">
        <f t="shared" si="32"/>
        <v>MG</v>
      </c>
    </row>
    <row r="71" spans="1:17" x14ac:dyDescent="0.25">
      <c r="A71" s="24"/>
      <c r="B71" s="33">
        <v>9999</v>
      </c>
      <c r="C71" s="33">
        <v>9999</v>
      </c>
      <c r="D71" s="33">
        <v>9999</v>
      </c>
      <c r="E71" s="33">
        <v>9999</v>
      </c>
      <c r="F71" s="33">
        <v>9999</v>
      </c>
      <c r="G71" s="33">
        <v>9999</v>
      </c>
      <c r="H71" s="33">
        <v>9999</v>
      </c>
      <c r="I71" s="34">
        <v>9999</v>
      </c>
      <c r="J71" s="25"/>
      <c r="K71" s="25"/>
      <c r="L71" s="25"/>
      <c r="M71" s="25"/>
      <c r="N71" s="16" t="s">
        <v>98</v>
      </c>
      <c r="O71" s="3" t="s">
        <v>98</v>
      </c>
      <c r="P71" t="s">
        <v>98</v>
      </c>
      <c r="Q71" t="str">
        <f t="shared" si="32"/>
        <v/>
      </c>
    </row>
    <row r="72" spans="1:17" x14ac:dyDescent="0.25">
      <c r="A72" s="24" t="s">
        <v>35</v>
      </c>
      <c r="B72" s="33">
        <v>9999</v>
      </c>
      <c r="C72" s="33">
        <v>9999</v>
      </c>
      <c r="D72" s="33">
        <v>9999</v>
      </c>
      <c r="E72" s="33">
        <v>9999</v>
      </c>
      <c r="F72" s="33">
        <v>9999</v>
      </c>
      <c r="G72" s="33">
        <v>9999</v>
      </c>
      <c r="H72" s="33">
        <v>9999</v>
      </c>
      <c r="I72" s="34">
        <v>9999</v>
      </c>
      <c r="J72" s="24" t="s">
        <v>83</v>
      </c>
      <c r="K72" s="24"/>
      <c r="L72" s="24">
        <v>647712</v>
      </c>
      <c r="M72" s="24" t="s">
        <v>63</v>
      </c>
      <c r="N72" s="16">
        <v>0.29078590785907849</v>
      </c>
      <c r="O72" s="3" t="s">
        <v>97</v>
      </c>
      <c r="P72" t="s">
        <v>58</v>
      </c>
      <c r="Q72" t="str">
        <f t="shared" si="32"/>
        <v>MG</v>
      </c>
    </row>
    <row r="73" spans="1:17" x14ac:dyDescent="0.25">
      <c r="A73" s="24"/>
      <c r="B73" s="33">
        <v>9999</v>
      </c>
      <c r="C73" s="33">
        <v>9999</v>
      </c>
      <c r="D73" s="33">
        <v>9999</v>
      </c>
      <c r="E73" s="33">
        <v>9999</v>
      </c>
      <c r="F73" s="33">
        <v>9999</v>
      </c>
      <c r="G73" s="33">
        <v>9999</v>
      </c>
      <c r="H73" s="33">
        <v>9999</v>
      </c>
      <c r="I73" s="34">
        <v>9999</v>
      </c>
      <c r="J73" s="25"/>
      <c r="K73" s="25"/>
      <c r="L73" s="25"/>
      <c r="M73" s="25"/>
      <c r="N73" s="16" t="s">
        <v>98</v>
      </c>
      <c r="O73" s="3" t="s">
        <v>98</v>
      </c>
      <c r="P73" t="s">
        <v>98</v>
      </c>
      <c r="Q73" t="str">
        <f t="shared" si="32"/>
        <v/>
      </c>
    </row>
    <row r="74" spans="1:17" x14ac:dyDescent="0.25">
      <c r="A74" s="24" t="s">
        <v>35</v>
      </c>
      <c r="B74" s="33">
        <v>9999</v>
      </c>
      <c r="C74" s="33">
        <v>9999</v>
      </c>
      <c r="D74" s="33">
        <v>9999</v>
      </c>
      <c r="E74" s="33">
        <v>9999</v>
      </c>
      <c r="F74" s="33">
        <v>9999</v>
      </c>
      <c r="G74" s="33">
        <v>9999</v>
      </c>
      <c r="H74" s="33">
        <v>9999</v>
      </c>
      <c r="I74" s="34">
        <v>9999</v>
      </c>
      <c r="J74" s="24" t="s">
        <v>83</v>
      </c>
      <c r="K74" s="24"/>
      <c r="L74" s="24">
        <v>647713</v>
      </c>
      <c r="M74" s="24" t="s">
        <v>63</v>
      </c>
      <c r="N74" s="16">
        <v>0.15040650406504058</v>
      </c>
      <c r="O74" s="3" t="s">
        <v>97</v>
      </c>
      <c r="P74" t="s">
        <v>58</v>
      </c>
      <c r="Q74" t="str">
        <f t="shared" si="32"/>
        <v>MG</v>
      </c>
    </row>
    <row r="75" spans="1:17" x14ac:dyDescent="0.25">
      <c r="A75" s="24"/>
      <c r="B75" s="33">
        <v>9999</v>
      </c>
      <c r="C75" s="33">
        <v>9999</v>
      </c>
      <c r="D75" s="33">
        <v>9999</v>
      </c>
      <c r="E75" s="33">
        <v>9999</v>
      </c>
      <c r="F75" s="33">
        <v>9999</v>
      </c>
      <c r="G75" s="33">
        <v>9999</v>
      </c>
      <c r="H75" s="33">
        <v>9999</v>
      </c>
      <c r="I75" s="34">
        <v>9999</v>
      </c>
      <c r="J75" s="25"/>
      <c r="K75" s="25"/>
      <c r="L75" s="25"/>
      <c r="M75" s="25"/>
      <c r="N75" s="16" t="s">
        <v>98</v>
      </c>
      <c r="O75" s="3" t="s">
        <v>98</v>
      </c>
      <c r="P75" t="s">
        <v>98</v>
      </c>
      <c r="Q75" t="str">
        <f t="shared" si="32"/>
        <v/>
      </c>
    </row>
    <row r="76" spans="1:17" x14ac:dyDescent="0.25">
      <c r="A76" s="24" t="s">
        <v>35</v>
      </c>
      <c r="B76" s="33">
        <v>9999</v>
      </c>
      <c r="C76" s="33">
        <v>9999</v>
      </c>
      <c r="D76" s="33">
        <v>9999</v>
      </c>
      <c r="E76" s="33">
        <v>9999</v>
      </c>
      <c r="F76" s="33">
        <v>9999</v>
      </c>
      <c r="G76" s="33">
        <v>9999</v>
      </c>
      <c r="H76" s="33">
        <v>9999</v>
      </c>
      <c r="I76" s="34">
        <v>9999</v>
      </c>
      <c r="J76" s="24" t="s">
        <v>83</v>
      </c>
      <c r="K76" s="24"/>
      <c r="L76" s="24">
        <v>647694</v>
      </c>
      <c r="M76" s="24" t="s">
        <v>63</v>
      </c>
      <c r="N76" s="16">
        <v>0.74200542005420034</v>
      </c>
      <c r="O76" s="3" t="s">
        <v>97</v>
      </c>
      <c r="P76" t="s">
        <v>58</v>
      </c>
      <c r="Q76" t="str">
        <f t="shared" si="32"/>
        <v>MG</v>
      </c>
    </row>
    <row r="77" spans="1:17" x14ac:dyDescent="0.25">
      <c r="A77" s="24"/>
      <c r="B77" s="33">
        <v>9999</v>
      </c>
      <c r="C77" s="33">
        <v>9999</v>
      </c>
      <c r="D77" s="33">
        <v>9999</v>
      </c>
      <c r="E77" s="33">
        <v>9999</v>
      </c>
      <c r="F77" s="33">
        <v>9999</v>
      </c>
      <c r="G77" s="33">
        <v>9999</v>
      </c>
      <c r="H77" s="33">
        <v>9999</v>
      </c>
      <c r="I77" s="34">
        <v>9999</v>
      </c>
      <c r="J77" s="25"/>
      <c r="K77" s="25"/>
      <c r="L77" s="25"/>
      <c r="M77" s="25"/>
      <c r="N77" s="16" t="s">
        <v>98</v>
      </c>
      <c r="O77" s="3" t="s">
        <v>98</v>
      </c>
      <c r="P77" t="s">
        <v>98</v>
      </c>
      <c r="Q77" t="str">
        <f t="shared" si="32"/>
        <v/>
      </c>
    </row>
    <row r="78" spans="1:17" x14ac:dyDescent="0.25">
      <c r="A78" s="24" t="s">
        <v>35</v>
      </c>
      <c r="B78" s="33">
        <v>9999</v>
      </c>
      <c r="C78" s="33">
        <v>9999</v>
      </c>
      <c r="D78" s="33">
        <v>9999</v>
      </c>
      <c r="E78" s="33">
        <v>9999</v>
      </c>
      <c r="F78" s="33">
        <v>9999</v>
      </c>
      <c r="G78" s="33">
        <v>9999</v>
      </c>
      <c r="H78" s="33">
        <v>9999</v>
      </c>
      <c r="I78" s="34">
        <v>9999</v>
      </c>
      <c r="J78" s="24" t="s">
        <v>83</v>
      </c>
      <c r="K78" s="24"/>
      <c r="L78" s="24">
        <v>647700</v>
      </c>
      <c r="M78" s="24" t="s">
        <v>63</v>
      </c>
      <c r="N78" s="16">
        <v>1.1531165311653113</v>
      </c>
      <c r="O78" s="3" t="s">
        <v>97</v>
      </c>
      <c r="P78" t="s">
        <v>58</v>
      </c>
      <c r="Q78" t="str">
        <f t="shared" si="32"/>
        <v>MG</v>
      </c>
    </row>
    <row r="79" spans="1:17" x14ac:dyDescent="0.25">
      <c r="A79" s="24"/>
      <c r="B79" s="33">
        <v>9999</v>
      </c>
      <c r="C79" s="33">
        <v>9999</v>
      </c>
      <c r="D79" s="33">
        <v>9999</v>
      </c>
      <c r="E79" s="33">
        <v>9999</v>
      </c>
      <c r="F79" s="33">
        <v>9999</v>
      </c>
      <c r="G79" s="33">
        <v>9999</v>
      </c>
      <c r="H79" s="33">
        <v>9999</v>
      </c>
      <c r="I79" s="34">
        <v>9999</v>
      </c>
      <c r="J79" s="25"/>
      <c r="K79" s="25"/>
      <c r="L79" s="25"/>
      <c r="M79" s="25"/>
      <c r="N79" s="16" t="s">
        <v>98</v>
      </c>
      <c r="O79" s="3" t="s">
        <v>98</v>
      </c>
      <c r="P79" t="s">
        <v>98</v>
      </c>
      <c r="Q79" t="str">
        <f t="shared" si="32"/>
        <v/>
      </c>
    </row>
    <row r="80" spans="1:17" x14ac:dyDescent="0.25">
      <c r="A80" s="24" t="s">
        <v>35</v>
      </c>
      <c r="B80" s="33">
        <v>9999</v>
      </c>
      <c r="C80" s="33">
        <v>9999</v>
      </c>
      <c r="D80" s="33">
        <v>9999</v>
      </c>
      <c r="E80" s="33">
        <v>9999</v>
      </c>
      <c r="F80" s="33">
        <v>9999</v>
      </c>
      <c r="G80" s="33">
        <v>9999</v>
      </c>
      <c r="H80" s="33">
        <v>9999</v>
      </c>
      <c r="I80" s="34">
        <v>9999</v>
      </c>
      <c r="J80" s="24" t="s">
        <v>83</v>
      </c>
      <c r="K80" s="24"/>
      <c r="L80" s="24">
        <v>647687</v>
      </c>
      <c r="M80" s="24" t="s">
        <v>65</v>
      </c>
      <c r="N80" s="16">
        <v>0.69951422623178339</v>
      </c>
      <c r="O80" s="3" t="s">
        <v>97</v>
      </c>
      <c r="P80" t="s">
        <v>60</v>
      </c>
      <c r="Q80" t="str">
        <f t="shared" si="32"/>
        <v>MG</v>
      </c>
    </row>
    <row r="81" spans="1:17" x14ac:dyDescent="0.25">
      <c r="A81" s="24"/>
      <c r="B81" s="33">
        <v>9999</v>
      </c>
      <c r="C81" s="33">
        <v>9999</v>
      </c>
      <c r="D81" s="33">
        <v>9999</v>
      </c>
      <c r="E81" s="33">
        <v>9999</v>
      </c>
      <c r="F81" s="33">
        <v>9999</v>
      </c>
      <c r="G81" s="33">
        <v>9999</v>
      </c>
      <c r="H81" s="33">
        <v>9999</v>
      </c>
      <c r="I81" s="34">
        <v>9999</v>
      </c>
      <c r="J81" s="25"/>
      <c r="K81" s="25"/>
      <c r="L81" s="25"/>
      <c r="M81" s="25"/>
      <c r="N81" s="16" t="s">
        <v>98</v>
      </c>
      <c r="O81" s="3" t="s">
        <v>98</v>
      </c>
      <c r="P81" t="s">
        <v>98</v>
      </c>
      <c r="Q81" t="str">
        <f t="shared" si="32"/>
        <v/>
      </c>
    </row>
    <row r="82" spans="1:17" x14ac:dyDescent="0.25">
      <c r="A82" s="24" t="s">
        <v>35</v>
      </c>
      <c r="B82" s="33">
        <v>9999</v>
      </c>
      <c r="C82" s="33">
        <v>9999</v>
      </c>
      <c r="D82" s="33">
        <v>9999</v>
      </c>
      <c r="E82" s="33">
        <v>9999</v>
      </c>
      <c r="F82" s="33">
        <v>9999</v>
      </c>
      <c r="G82" s="33">
        <v>9999</v>
      </c>
      <c r="H82" s="33">
        <v>9999</v>
      </c>
      <c r="I82" s="34">
        <v>9999</v>
      </c>
      <c r="J82" s="24" t="s">
        <v>83</v>
      </c>
      <c r="K82" s="24"/>
      <c r="L82" s="24">
        <v>647681</v>
      </c>
      <c r="M82" s="24" t="s">
        <v>65</v>
      </c>
      <c r="N82" s="16">
        <v>1.5489243580846632</v>
      </c>
      <c r="O82" s="3" t="s">
        <v>97</v>
      </c>
      <c r="P82" t="s">
        <v>60</v>
      </c>
      <c r="Q82" t="str">
        <f t="shared" si="32"/>
        <v>MG</v>
      </c>
    </row>
    <row r="83" spans="1:17" x14ac:dyDescent="0.25">
      <c r="A83" s="24"/>
      <c r="B83" s="33">
        <v>9999</v>
      </c>
      <c r="C83" s="33">
        <v>9999</v>
      </c>
      <c r="D83" s="33">
        <v>9999</v>
      </c>
      <c r="E83" s="33">
        <v>9999</v>
      </c>
      <c r="F83" s="33">
        <v>9999</v>
      </c>
      <c r="G83" s="33">
        <v>9999</v>
      </c>
      <c r="H83" s="33">
        <v>9999</v>
      </c>
      <c r="I83" s="34">
        <v>9999</v>
      </c>
      <c r="J83" s="25"/>
      <c r="K83" s="25"/>
      <c r="L83" s="25"/>
      <c r="M83" s="25"/>
      <c r="N83" s="16" t="s">
        <v>98</v>
      </c>
      <c r="O83" s="3" t="s">
        <v>98</v>
      </c>
      <c r="P83" t="s">
        <v>98</v>
      </c>
      <c r="Q83" t="str">
        <f t="shared" si="32"/>
        <v/>
      </c>
    </row>
    <row r="84" spans="1:17" x14ac:dyDescent="0.25">
      <c r="A84" s="24" t="s">
        <v>35</v>
      </c>
      <c r="B84" s="33">
        <v>9999</v>
      </c>
      <c r="C84" s="33">
        <v>9999</v>
      </c>
      <c r="D84" s="33">
        <v>9999</v>
      </c>
      <c r="E84" s="33">
        <v>9999</v>
      </c>
      <c r="F84" s="33">
        <v>9999</v>
      </c>
      <c r="G84" s="33">
        <v>9999</v>
      </c>
      <c r="H84" s="33">
        <v>9999</v>
      </c>
      <c r="I84" s="34">
        <v>9999</v>
      </c>
      <c r="J84" s="24"/>
      <c r="K84" s="24"/>
      <c r="L84" s="24">
        <v>647642</v>
      </c>
      <c r="M84" s="24" t="s">
        <v>65</v>
      </c>
      <c r="N84" s="16">
        <v>11.402081887578069</v>
      </c>
      <c r="O84" s="3" t="s">
        <v>97</v>
      </c>
      <c r="P84" t="s">
        <v>60</v>
      </c>
      <c r="Q84" t="str">
        <f t="shared" si="32"/>
        <v>MG</v>
      </c>
    </row>
    <row r="85" spans="1:17" x14ac:dyDescent="0.25">
      <c r="A85" s="24"/>
      <c r="B85" s="33">
        <v>9999</v>
      </c>
      <c r="C85" s="33">
        <v>9999</v>
      </c>
      <c r="D85" s="33">
        <v>9999</v>
      </c>
      <c r="E85" s="33">
        <v>9999</v>
      </c>
      <c r="F85" s="33">
        <v>9999</v>
      </c>
      <c r="G85" s="33">
        <v>9999</v>
      </c>
      <c r="H85" s="33">
        <v>9999</v>
      </c>
      <c r="I85" s="34">
        <v>9999</v>
      </c>
      <c r="J85" s="25"/>
      <c r="K85" s="25"/>
      <c r="L85" s="25"/>
      <c r="M85" s="25"/>
      <c r="N85" s="16" t="s">
        <v>98</v>
      </c>
      <c r="O85" s="3" t="s">
        <v>98</v>
      </c>
      <c r="P85" t="s">
        <v>98</v>
      </c>
      <c r="Q85" t="str">
        <f t="shared" si="32"/>
        <v/>
      </c>
    </row>
    <row r="86" spans="1:17" x14ac:dyDescent="0.25">
      <c r="A86" s="24" t="s">
        <v>35</v>
      </c>
      <c r="B86" s="33">
        <v>9999</v>
      </c>
      <c r="C86" s="33">
        <v>9999</v>
      </c>
      <c r="D86" s="33">
        <v>9999</v>
      </c>
      <c r="E86" s="33">
        <v>9999</v>
      </c>
      <c r="F86" s="33">
        <v>9999</v>
      </c>
      <c r="G86" s="33">
        <v>9999</v>
      </c>
      <c r="H86" s="33">
        <v>9999</v>
      </c>
      <c r="I86" s="34">
        <v>9999</v>
      </c>
      <c r="J86" s="24" t="s">
        <v>15</v>
      </c>
      <c r="K86" s="24"/>
      <c r="L86" s="24">
        <v>647650</v>
      </c>
      <c r="M86" s="24" t="s">
        <v>65</v>
      </c>
      <c r="N86" s="16">
        <v>0.74947952810548224</v>
      </c>
      <c r="O86" s="3" t="s">
        <v>97</v>
      </c>
      <c r="P86" t="s">
        <v>60</v>
      </c>
      <c r="Q86" t="str">
        <f t="shared" si="32"/>
        <v>MG</v>
      </c>
    </row>
    <row r="87" spans="1:17" ht="15.75" thickBot="1" x14ac:dyDescent="0.3">
      <c r="A87" s="24"/>
      <c r="B87" s="33">
        <v>9999</v>
      </c>
      <c r="C87" s="33">
        <v>9999</v>
      </c>
      <c r="D87" s="33">
        <v>9999</v>
      </c>
      <c r="E87" s="33">
        <v>9999</v>
      </c>
      <c r="F87" s="33">
        <v>9999</v>
      </c>
      <c r="G87" s="33">
        <v>9999</v>
      </c>
      <c r="H87" s="33">
        <v>9999</v>
      </c>
      <c r="I87" s="34">
        <v>9999</v>
      </c>
      <c r="J87" s="25"/>
      <c r="K87" s="25"/>
      <c r="L87" s="25"/>
      <c r="M87" s="25"/>
      <c r="N87" s="16" t="s">
        <v>98</v>
      </c>
      <c r="O87" s="3" t="s">
        <v>98</v>
      </c>
      <c r="P87" t="s">
        <v>98</v>
      </c>
      <c r="Q87" t="str">
        <f t="shared" si="32"/>
        <v/>
      </c>
    </row>
    <row r="88" spans="1:17" x14ac:dyDescent="0.25">
      <c r="A88" s="14" t="s">
        <v>38</v>
      </c>
      <c r="B88" s="14">
        <v>2013</v>
      </c>
      <c r="C88" s="14">
        <v>2060</v>
      </c>
      <c r="D88" s="14">
        <v>2072</v>
      </c>
      <c r="E88" s="14">
        <v>9999</v>
      </c>
      <c r="F88" s="14">
        <v>9999</v>
      </c>
      <c r="G88" s="14">
        <v>9999</v>
      </c>
      <c r="H88" s="14">
        <v>9999</v>
      </c>
      <c r="I88" s="15">
        <v>9999</v>
      </c>
      <c r="J88" s="14"/>
      <c r="K88" s="14"/>
      <c r="L88" s="14">
        <v>647652</v>
      </c>
      <c r="M88" s="14" t="s">
        <v>67</v>
      </c>
      <c r="N88" s="48">
        <f>6.51786795881284-1.35</f>
        <v>5.16786795881284</v>
      </c>
      <c r="O88" s="3" t="s">
        <v>97</v>
      </c>
      <c r="P88" t="s">
        <v>62</v>
      </c>
      <c r="Q88" t="str">
        <f t="shared" si="32"/>
        <v>MG</v>
      </c>
    </row>
    <row r="89" spans="1:17" x14ac:dyDescent="0.25">
      <c r="A89" s="24"/>
      <c r="B89" s="25"/>
      <c r="C89" s="25"/>
      <c r="D89" s="25"/>
      <c r="E89" s="25"/>
      <c r="F89" s="25"/>
      <c r="G89" s="25"/>
      <c r="H89" s="25"/>
      <c r="I89" s="26"/>
      <c r="J89" s="25"/>
      <c r="K89" s="25"/>
      <c r="L89" s="25"/>
      <c r="M89" s="25"/>
      <c r="N89" s="16" t="s">
        <v>98</v>
      </c>
      <c r="O89" s="3" t="s">
        <v>98</v>
      </c>
      <c r="P89" t="s">
        <v>98</v>
      </c>
      <c r="Q89" t="str">
        <f t="shared" si="32"/>
        <v/>
      </c>
    </row>
    <row r="90" spans="1:17" x14ac:dyDescent="0.25">
      <c r="A90" s="24" t="s">
        <v>38</v>
      </c>
      <c r="B90" s="24">
        <v>2013</v>
      </c>
      <c r="C90" s="24">
        <v>2060</v>
      </c>
      <c r="D90" s="24">
        <v>2072</v>
      </c>
      <c r="E90" s="24">
        <v>9999</v>
      </c>
      <c r="F90" s="24">
        <v>9999</v>
      </c>
      <c r="G90" s="24">
        <v>9999</v>
      </c>
      <c r="H90" s="24">
        <v>9999</v>
      </c>
      <c r="I90" s="29">
        <v>9999</v>
      </c>
      <c r="J90" s="24"/>
      <c r="K90" s="24"/>
      <c r="L90" s="24">
        <v>647629</v>
      </c>
      <c r="M90" s="24" t="s">
        <v>67</v>
      </c>
      <c r="N90" s="16">
        <v>10.48213204118716</v>
      </c>
      <c r="O90" s="3" t="s">
        <v>97</v>
      </c>
      <c r="P90" t="s">
        <v>62</v>
      </c>
      <c r="Q90" t="str">
        <f t="shared" si="32"/>
        <v>MG</v>
      </c>
    </row>
    <row r="91" spans="1:17" x14ac:dyDescent="0.25">
      <c r="A91" s="24"/>
      <c r="B91" s="25"/>
      <c r="C91" s="25"/>
      <c r="D91" s="25"/>
      <c r="E91" s="25"/>
      <c r="F91" s="25"/>
      <c r="G91" s="25"/>
      <c r="H91" s="25"/>
      <c r="I91" s="26"/>
      <c r="J91" s="25"/>
      <c r="K91" s="25"/>
      <c r="L91" s="25"/>
      <c r="M91" s="25"/>
      <c r="N91" s="16" t="s">
        <v>98</v>
      </c>
      <c r="O91" s="3" t="s">
        <v>98</v>
      </c>
      <c r="P91" t="s">
        <v>98</v>
      </c>
      <c r="Q91" t="str">
        <f t="shared" si="32"/>
        <v/>
      </c>
    </row>
    <row r="92" spans="1:17" x14ac:dyDescent="0.25">
      <c r="A92" s="24" t="s">
        <v>38</v>
      </c>
      <c r="B92" s="24">
        <v>2013</v>
      </c>
      <c r="C92" s="24">
        <v>2061</v>
      </c>
      <c r="D92" s="24">
        <v>2072</v>
      </c>
      <c r="E92" s="24">
        <v>9999</v>
      </c>
      <c r="F92" s="24">
        <v>9999</v>
      </c>
      <c r="G92" s="24">
        <v>9999</v>
      </c>
      <c r="H92" s="24">
        <v>9999</v>
      </c>
      <c r="I92" s="29">
        <v>9999</v>
      </c>
      <c r="J92" s="24"/>
      <c r="K92" s="24"/>
      <c r="L92" s="24">
        <v>650294</v>
      </c>
      <c r="M92" s="24" t="s">
        <v>69</v>
      </c>
      <c r="N92" s="16">
        <v>4.4000000000000057</v>
      </c>
      <c r="O92" s="3" t="s">
        <v>97</v>
      </c>
      <c r="P92" t="s">
        <v>64</v>
      </c>
      <c r="Q92" t="str">
        <f t="shared" si="32"/>
        <v>MG</v>
      </c>
    </row>
    <row r="93" spans="1:17" x14ac:dyDescent="0.25">
      <c r="A93" s="24"/>
      <c r="B93" s="25"/>
      <c r="C93" s="25"/>
      <c r="D93" s="25"/>
      <c r="E93" s="25"/>
      <c r="F93" s="25"/>
      <c r="G93" s="25"/>
      <c r="H93" s="25"/>
      <c r="I93" s="26"/>
      <c r="J93" s="25"/>
      <c r="K93" s="25"/>
      <c r="L93" s="25"/>
      <c r="M93" s="25"/>
      <c r="N93" s="16" t="s">
        <v>98</v>
      </c>
      <c r="O93" s="3" t="s">
        <v>98</v>
      </c>
      <c r="P93" t="s">
        <v>98</v>
      </c>
      <c r="Q93" t="str">
        <f t="shared" si="32"/>
        <v/>
      </c>
    </row>
    <row r="94" spans="1:17" x14ac:dyDescent="0.25">
      <c r="A94" s="24" t="s">
        <v>38</v>
      </c>
      <c r="B94" s="24">
        <v>2013</v>
      </c>
      <c r="C94" s="24">
        <v>2061</v>
      </c>
      <c r="D94" s="24">
        <v>2073</v>
      </c>
      <c r="E94" s="24">
        <v>9999</v>
      </c>
      <c r="F94" s="24">
        <v>9999</v>
      </c>
      <c r="G94" s="24">
        <v>9999</v>
      </c>
      <c r="H94" s="24">
        <v>9999</v>
      </c>
      <c r="I94" s="29">
        <v>9999</v>
      </c>
      <c r="J94" s="24"/>
      <c r="K94" s="24"/>
      <c r="L94" s="24">
        <v>647438</v>
      </c>
      <c r="M94" s="24" t="s">
        <v>71</v>
      </c>
      <c r="N94" s="16">
        <v>23.799999999999997</v>
      </c>
      <c r="O94" s="3" t="s">
        <v>97</v>
      </c>
      <c r="P94" t="s">
        <v>66</v>
      </c>
      <c r="Q94" t="str">
        <f t="shared" si="32"/>
        <v>MG</v>
      </c>
    </row>
    <row r="95" spans="1:17" x14ac:dyDescent="0.25">
      <c r="A95" s="24"/>
      <c r="B95" s="25"/>
      <c r="C95" s="25"/>
      <c r="D95" s="25"/>
      <c r="E95" s="25"/>
      <c r="F95" s="25"/>
      <c r="G95" s="25"/>
      <c r="H95" s="25"/>
      <c r="I95" s="26"/>
      <c r="J95" s="25"/>
      <c r="K95" s="25"/>
      <c r="L95" s="25"/>
      <c r="M95" s="25"/>
      <c r="N95" s="16" t="s">
        <v>98</v>
      </c>
      <c r="O95" s="3" t="s">
        <v>98</v>
      </c>
      <c r="P95" t="s">
        <v>98</v>
      </c>
      <c r="Q95" t="str">
        <f t="shared" si="32"/>
        <v/>
      </c>
    </row>
    <row r="96" spans="1:17" x14ac:dyDescent="0.25">
      <c r="A96" s="24" t="s">
        <v>38</v>
      </c>
      <c r="B96" s="24">
        <v>2013</v>
      </c>
      <c r="C96" s="24">
        <v>2061</v>
      </c>
      <c r="D96" s="24">
        <v>2073</v>
      </c>
      <c r="E96" s="24">
        <v>9999</v>
      </c>
      <c r="F96" s="24">
        <v>9999</v>
      </c>
      <c r="G96" s="24">
        <v>9999</v>
      </c>
      <c r="H96" s="24">
        <v>9999</v>
      </c>
      <c r="I96" s="29">
        <v>9999</v>
      </c>
      <c r="J96" s="24"/>
      <c r="K96" s="24"/>
      <c r="L96" s="24">
        <v>647561</v>
      </c>
      <c r="M96" s="24" t="s">
        <v>73</v>
      </c>
      <c r="N96" s="16">
        <v>20.400000000000006</v>
      </c>
      <c r="O96" s="3" t="s">
        <v>97</v>
      </c>
      <c r="P96" t="s">
        <v>68</v>
      </c>
      <c r="Q96" t="str">
        <f t="shared" si="32"/>
        <v>MG</v>
      </c>
    </row>
    <row r="97" spans="1:17" x14ac:dyDescent="0.25">
      <c r="A97" s="24"/>
      <c r="B97" s="25"/>
      <c r="C97" s="25"/>
      <c r="D97" s="25"/>
      <c r="E97" s="25"/>
      <c r="F97" s="25"/>
      <c r="G97" s="25"/>
      <c r="H97" s="25"/>
      <c r="I97" s="26"/>
      <c r="J97" s="25"/>
      <c r="K97" s="25"/>
      <c r="L97" s="25"/>
      <c r="M97" s="25"/>
      <c r="N97" s="16" t="s">
        <v>98</v>
      </c>
      <c r="O97" s="3" t="s">
        <v>98</v>
      </c>
      <c r="P97" t="s">
        <v>98</v>
      </c>
      <c r="Q97" t="str">
        <f t="shared" si="32"/>
        <v/>
      </c>
    </row>
    <row r="98" spans="1:17" x14ac:dyDescent="0.25">
      <c r="A98" s="24" t="s">
        <v>38</v>
      </c>
      <c r="B98" s="24">
        <v>2013</v>
      </c>
      <c r="C98" s="24">
        <v>2057</v>
      </c>
      <c r="D98" s="24">
        <v>2069</v>
      </c>
      <c r="E98" s="24">
        <v>9999</v>
      </c>
      <c r="F98" s="24">
        <v>9999</v>
      </c>
      <c r="G98" s="24">
        <v>9999</v>
      </c>
      <c r="H98" s="24">
        <v>9999</v>
      </c>
      <c r="I98" s="29">
        <v>9999</v>
      </c>
      <c r="J98" s="24"/>
      <c r="K98" s="24"/>
      <c r="L98" s="24">
        <v>650410</v>
      </c>
      <c r="M98" s="24" t="s">
        <v>75</v>
      </c>
      <c r="N98" s="16">
        <v>3.2929515418502207</v>
      </c>
      <c r="O98" s="3" t="s">
        <v>97</v>
      </c>
      <c r="P98" t="s">
        <v>70</v>
      </c>
      <c r="Q98" t="str">
        <f t="shared" si="32"/>
        <v>MG</v>
      </c>
    </row>
    <row r="99" spans="1:17" x14ac:dyDescent="0.25">
      <c r="A99" s="24"/>
      <c r="B99" s="25"/>
      <c r="C99" s="25"/>
      <c r="D99" s="25"/>
      <c r="E99" s="25"/>
      <c r="F99" s="25"/>
      <c r="G99" s="25"/>
      <c r="H99" s="25"/>
      <c r="I99" s="26"/>
      <c r="J99" s="25"/>
      <c r="K99" s="25"/>
      <c r="L99" s="25"/>
      <c r="M99" s="25"/>
      <c r="N99" s="16" t="s">
        <v>98</v>
      </c>
      <c r="O99" s="3" t="s">
        <v>98</v>
      </c>
      <c r="P99" t="s">
        <v>98</v>
      </c>
      <c r="Q99" t="str">
        <f t="shared" si="32"/>
        <v/>
      </c>
    </row>
    <row r="100" spans="1:17" x14ac:dyDescent="0.25">
      <c r="A100" s="24" t="s">
        <v>38</v>
      </c>
      <c r="B100" s="24">
        <v>2013</v>
      </c>
      <c r="C100" s="24">
        <v>9999</v>
      </c>
      <c r="D100" s="24">
        <v>9999</v>
      </c>
      <c r="E100" s="24">
        <v>9999</v>
      </c>
      <c r="F100" s="24">
        <v>9999</v>
      </c>
      <c r="G100" s="24">
        <v>9999</v>
      </c>
      <c r="H100" s="24">
        <v>9999</v>
      </c>
      <c r="I100" s="29">
        <v>9999</v>
      </c>
      <c r="J100" s="24" t="s">
        <v>15</v>
      </c>
      <c r="K100" s="24" t="s">
        <v>15</v>
      </c>
      <c r="L100" s="24">
        <v>647567</v>
      </c>
      <c r="M100" s="24" t="s">
        <v>75</v>
      </c>
      <c r="N100" s="16">
        <v>1.7070484581497798</v>
      </c>
      <c r="O100" s="3" t="s">
        <v>97</v>
      </c>
      <c r="P100" t="s">
        <v>70</v>
      </c>
      <c r="Q100" t="str">
        <f t="shared" si="32"/>
        <v>MG</v>
      </c>
    </row>
    <row r="101" spans="1:17" ht="15.75" thickBot="1" x14ac:dyDescent="0.3">
      <c r="A101" s="24"/>
      <c r="B101" s="25"/>
      <c r="C101" s="25"/>
      <c r="D101" s="25"/>
      <c r="E101" s="25"/>
      <c r="F101" s="25"/>
      <c r="G101" s="25"/>
      <c r="H101" s="25"/>
      <c r="I101" s="26"/>
      <c r="J101" s="25"/>
      <c r="K101" s="25"/>
      <c r="L101" s="25"/>
      <c r="M101" s="25"/>
      <c r="N101" s="16" t="s">
        <v>98</v>
      </c>
      <c r="O101" s="3" t="s">
        <v>98</v>
      </c>
      <c r="P101" t="s">
        <v>98</v>
      </c>
      <c r="Q101" t="str">
        <f t="shared" si="32"/>
        <v/>
      </c>
    </row>
    <row r="102" spans="1:17" x14ac:dyDescent="0.25">
      <c r="A102" s="14" t="s">
        <v>41</v>
      </c>
      <c r="B102" s="14">
        <v>2013</v>
      </c>
      <c r="C102" s="14">
        <v>2068</v>
      </c>
      <c r="D102" s="14">
        <v>9999</v>
      </c>
      <c r="E102" s="14">
        <v>9999</v>
      </c>
      <c r="F102" s="14">
        <v>9999</v>
      </c>
      <c r="G102" s="14">
        <v>9999</v>
      </c>
      <c r="H102" s="14">
        <v>9999</v>
      </c>
      <c r="I102" s="15">
        <v>9999</v>
      </c>
      <c r="J102" s="14"/>
      <c r="K102" s="14"/>
      <c r="L102" s="14">
        <v>647565</v>
      </c>
      <c r="M102" s="14" t="s">
        <v>77</v>
      </c>
      <c r="N102" s="16">
        <v>3.3585934561865365</v>
      </c>
      <c r="O102" s="3" t="s">
        <v>97</v>
      </c>
      <c r="P102" t="s">
        <v>72</v>
      </c>
      <c r="Q102" t="str">
        <f t="shared" si="32"/>
        <v>MG</v>
      </c>
    </row>
    <row r="103" spans="1:17" x14ac:dyDescent="0.25">
      <c r="A103" s="24"/>
      <c r="B103" s="25"/>
      <c r="C103" s="25"/>
      <c r="D103" s="25"/>
      <c r="E103" s="25"/>
      <c r="F103" s="25"/>
      <c r="G103" s="25"/>
      <c r="H103" s="25"/>
      <c r="I103" s="26"/>
      <c r="J103" s="25"/>
      <c r="K103" s="25"/>
      <c r="L103" s="25"/>
      <c r="M103" s="25"/>
      <c r="N103" s="16" t="s">
        <v>98</v>
      </c>
      <c r="O103" s="3" t="s">
        <v>98</v>
      </c>
      <c r="P103" t="s">
        <v>98</v>
      </c>
      <c r="Q103" t="str">
        <f t="shared" si="32"/>
        <v/>
      </c>
    </row>
    <row r="104" spans="1:17" x14ac:dyDescent="0.25">
      <c r="A104" s="24" t="s">
        <v>41</v>
      </c>
      <c r="B104" s="24">
        <v>2013</v>
      </c>
      <c r="C104" s="24">
        <v>2067</v>
      </c>
      <c r="D104" s="24">
        <v>9999</v>
      </c>
      <c r="E104" s="24">
        <v>9999</v>
      </c>
      <c r="F104" s="24">
        <v>9999</v>
      </c>
      <c r="G104" s="24">
        <v>9999</v>
      </c>
      <c r="H104" s="24">
        <v>9999</v>
      </c>
      <c r="I104" s="29">
        <v>9999</v>
      </c>
      <c r="J104" s="24"/>
      <c r="K104" s="24"/>
      <c r="L104" s="24">
        <v>647497</v>
      </c>
      <c r="M104" s="24" t="s">
        <v>77</v>
      </c>
      <c r="N104" s="16">
        <v>23.14140654381346</v>
      </c>
      <c r="O104" s="3" t="s">
        <v>97</v>
      </c>
      <c r="P104" t="s">
        <v>72</v>
      </c>
      <c r="Q104" t="str">
        <f t="shared" si="32"/>
        <v>MG</v>
      </c>
    </row>
    <row r="105" spans="1:17" x14ac:dyDescent="0.25">
      <c r="A105" s="24"/>
      <c r="B105" s="25"/>
      <c r="C105" s="25"/>
      <c r="D105" s="25"/>
      <c r="E105" s="25"/>
      <c r="F105" s="25"/>
      <c r="G105" s="25"/>
      <c r="H105" s="25"/>
      <c r="I105" s="26"/>
      <c r="J105" s="25"/>
      <c r="K105" s="25"/>
      <c r="L105" s="25"/>
      <c r="M105" s="25"/>
      <c r="N105" s="16" t="s">
        <v>98</v>
      </c>
      <c r="O105" s="3" t="s">
        <v>98</v>
      </c>
      <c r="P105" t="s">
        <v>98</v>
      </c>
      <c r="Q105" t="str">
        <f t="shared" si="32"/>
        <v/>
      </c>
    </row>
    <row r="106" spans="1:17" x14ac:dyDescent="0.25">
      <c r="A106" s="24" t="s">
        <v>41</v>
      </c>
      <c r="B106" s="24">
        <v>2013</v>
      </c>
      <c r="C106" s="24">
        <v>2068</v>
      </c>
      <c r="D106" s="24">
        <v>9999</v>
      </c>
      <c r="E106" s="24">
        <v>9999</v>
      </c>
      <c r="F106" s="24">
        <v>9999</v>
      </c>
      <c r="G106" s="24">
        <v>9999</v>
      </c>
      <c r="H106" s="24">
        <v>9999</v>
      </c>
      <c r="I106" s="29">
        <v>9999</v>
      </c>
      <c r="J106" s="24"/>
      <c r="K106" s="24"/>
      <c r="L106" s="24">
        <v>647556</v>
      </c>
      <c r="M106" s="24" t="s">
        <v>79</v>
      </c>
      <c r="N106" s="16">
        <v>24.299999999999986</v>
      </c>
      <c r="O106" s="3" t="s">
        <v>97</v>
      </c>
      <c r="P106" t="s">
        <v>74</v>
      </c>
      <c r="Q106" t="str">
        <f t="shared" si="32"/>
        <v>MG</v>
      </c>
    </row>
    <row r="107" spans="1:17" x14ac:dyDescent="0.25">
      <c r="A107" s="24"/>
      <c r="B107" s="25"/>
      <c r="C107" s="25"/>
      <c r="D107" s="25"/>
      <c r="E107" s="25"/>
      <c r="F107" s="25"/>
      <c r="G107" s="25"/>
      <c r="H107" s="25"/>
      <c r="I107" s="26"/>
      <c r="J107" s="25"/>
      <c r="K107" s="25"/>
      <c r="L107" s="25"/>
      <c r="M107" s="25"/>
      <c r="N107" s="16" t="s">
        <v>98</v>
      </c>
      <c r="O107" s="3" t="s">
        <v>98</v>
      </c>
      <c r="P107" t="s">
        <v>98</v>
      </c>
      <c r="Q107" t="str">
        <f t="shared" si="32"/>
        <v/>
      </c>
    </row>
    <row r="108" spans="1:17" x14ac:dyDescent="0.25">
      <c r="A108" s="24" t="s">
        <v>41</v>
      </c>
      <c r="B108" s="24">
        <v>2013</v>
      </c>
      <c r="C108" s="24">
        <v>2068</v>
      </c>
      <c r="D108" s="24">
        <v>9999</v>
      </c>
      <c r="E108" s="24">
        <v>9999</v>
      </c>
      <c r="F108" s="24">
        <v>9999</v>
      </c>
      <c r="G108" s="24">
        <v>9999</v>
      </c>
      <c r="H108" s="24">
        <v>9999</v>
      </c>
      <c r="I108" s="29">
        <v>9999</v>
      </c>
      <c r="J108" s="24"/>
      <c r="K108" s="24"/>
      <c r="L108" s="24">
        <v>650295</v>
      </c>
      <c r="M108" s="24" t="s">
        <v>80</v>
      </c>
      <c r="N108" s="16">
        <v>13.100000000000023</v>
      </c>
      <c r="O108" s="3" t="s">
        <v>97</v>
      </c>
      <c r="P108" t="s">
        <v>76</v>
      </c>
      <c r="Q108" t="str">
        <f t="shared" si="32"/>
        <v>MG</v>
      </c>
    </row>
    <row r="109" spans="1:17" x14ac:dyDescent="0.25">
      <c r="A109" s="24"/>
      <c r="B109" s="25"/>
      <c r="C109" s="25"/>
      <c r="D109" s="25"/>
      <c r="E109" s="25"/>
      <c r="F109" s="25"/>
      <c r="G109" s="25"/>
      <c r="H109" s="25"/>
      <c r="I109" s="26"/>
      <c r="J109" s="25"/>
      <c r="K109" s="25"/>
      <c r="L109" s="25"/>
      <c r="M109" s="25"/>
      <c r="N109" s="16" t="s">
        <v>98</v>
      </c>
      <c r="O109" s="3" t="s">
        <v>98</v>
      </c>
      <c r="P109" t="s">
        <v>98</v>
      </c>
      <c r="Q109" t="str">
        <f t="shared" si="32"/>
        <v/>
      </c>
    </row>
    <row r="110" spans="1:17" x14ac:dyDescent="0.25">
      <c r="A110" s="24" t="s">
        <v>41</v>
      </c>
      <c r="B110" s="24">
        <v>2013</v>
      </c>
      <c r="C110" s="24">
        <v>2068</v>
      </c>
      <c r="D110" s="24">
        <v>9999</v>
      </c>
      <c r="E110" s="24">
        <v>9999</v>
      </c>
      <c r="F110" s="24">
        <v>9999</v>
      </c>
      <c r="G110" s="24">
        <v>9999</v>
      </c>
      <c r="H110" s="24">
        <v>9999</v>
      </c>
      <c r="I110" s="29">
        <v>9999</v>
      </c>
      <c r="J110" s="24"/>
      <c r="K110" s="24"/>
      <c r="L110" s="24">
        <v>646153</v>
      </c>
      <c r="M110" s="24" t="s">
        <v>81</v>
      </c>
      <c r="N110" s="16">
        <v>11.099999999999994</v>
      </c>
      <c r="O110" s="3" t="s">
        <v>97</v>
      </c>
      <c r="P110" t="s">
        <v>78</v>
      </c>
      <c r="Q110" t="str">
        <f t="shared" si="32"/>
        <v>MG</v>
      </c>
    </row>
    <row r="111" spans="1:17" ht="15.75" thickBot="1" x14ac:dyDescent="0.3">
      <c r="A111" s="30"/>
      <c r="B111" s="31"/>
      <c r="C111" s="31"/>
      <c r="D111" s="31"/>
      <c r="E111" s="31"/>
      <c r="F111" s="31"/>
      <c r="G111" s="31"/>
      <c r="H111" s="31"/>
      <c r="I111" s="32"/>
      <c r="J111" s="31"/>
      <c r="K111" s="31"/>
      <c r="L111" s="31"/>
      <c r="M111" s="31"/>
      <c r="N111" s="16" t="s">
        <v>98</v>
      </c>
      <c r="O111" s="3" t="s">
        <v>98</v>
      </c>
      <c r="P111" t="s">
        <v>98</v>
      </c>
      <c r="Q111" t="str">
        <f t="shared" si="32"/>
        <v/>
      </c>
    </row>
    <row r="177" spans="14:17" x14ac:dyDescent="0.25">
      <c r="N177"/>
      <c r="O177"/>
      <c r="P177"/>
      <c r="Q177"/>
    </row>
    <row r="178" spans="14:17" x14ac:dyDescent="0.25">
      <c r="N178"/>
      <c r="O178"/>
      <c r="P178"/>
      <c r="Q178"/>
    </row>
    <row r="179" spans="14:17" x14ac:dyDescent="0.25">
      <c r="N179"/>
      <c r="O179"/>
      <c r="P179"/>
      <c r="Q179"/>
    </row>
    <row r="180" spans="14:17" x14ac:dyDescent="0.25">
      <c r="N180"/>
      <c r="O180"/>
      <c r="P180"/>
      <c r="Q180"/>
    </row>
    <row r="181" spans="14:17" x14ac:dyDescent="0.25">
      <c r="N181"/>
      <c r="O181"/>
      <c r="P181"/>
      <c r="Q181"/>
    </row>
    <row r="182" spans="14:17" x14ac:dyDescent="0.25">
      <c r="N182"/>
      <c r="O182"/>
      <c r="P182"/>
      <c r="Q182"/>
    </row>
    <row r="183" spans="14:17" x14ac:dyDescent="0.25">
      <c r="N183"/>
      <c r="O183"/>
      <c r="P183"/>
      <c r="Q183"/>
    </row>
    <row r="184" spans="14:17" x14ac:dyDescent="0.25">
      <c r="N184"/>
      <c r="O184"/>
      <c r="P184"/>
      <c r="Q184"/>
    </row>
    <row r="185" spans="14:17" x14ac:dyDescent="0.25">
      <c r="N185"/>
      <c r="O185"/>
      <c r="P185"/>
      <c r="Q185"/>
    </row>
    <row r="186" spans="14:17" x14ac:dyDescent="0.25">
      <c r="N186"/>
      <c r="O186"/>
      <c r="P186"/>
      <c r="Q186"/>
    </row>
    <row r="187" spans="14:17" x14ac:dyDescent="0.25">
      <c r="N187"/>
      <c r="O187"/>
      <c r="P187"/>
      <c r="Q187"/>
    </row>
    <row r="188" spans="14:17" x14ac:dyDescent="0.25">
      <c r="N188"/>
      <c r="O188"/>
      <c r="P188"/>
      <c r="Q188"/>
    </row>
    <row r="189" spans="14:17" x14ac:dyDescent="0.25">
      <c r="N189"/>
      <c r="O189"/>
      <c r="P189"/>
      <c r="Q189"/>
    </row>
    <row r="190" spans="14:17" x14ac:dyDescent="0.25">
      <c r="N190"/>
      <c r="O190"/>
      <c r="P190"/>
      <c r="Q190"/>
    </row>
    <row r="191" spans="14:17" x14ac:dyDescent="0.25">
      <c r="N191"/>
      <c r="O191"/>
      <c r="P191"/>
      <c r="Q191"/>
    </row>
    <row r="192" spans="14:17" x14ac:dyDescent="0.25">
      <c r="N192"/>
      <c r="O192"/>
      <c r="P192"/>
      <c r="Q192"/>
    </row>
    <row r="193" spans="14:17" x14ac:dyDescent="0.25">
      <c r="N193"/>
      <c r="O193"/>
      <c r="P193"/>
      <c r="Q193"/>
    </row>
    <row r="194" spans="14:17" x14ac:dyDescent="0.25">
      <c r="N194"/>
      <c r="O194"/>
      <c r="P194"/>
      <c r="Q194"/>
    </row>
    <row r="195" spans="14:17" x14ac:dyDescent="0.25">
      <c r="N195"/>
      <c r="O195"/>
      <c r="P195"/>
      <c r="Q195"/>
    </row>
    <row r="196" spans="14:17" x14ac:dyDescent="0.25">
      <c r="N196"/>
      <c r="O196"/>
      <c r="P196"/>
      <c r="Q196"/>
    </row>
    <row r="197" spans="14:17" x14ac:dyDescent="0.25">
      <c r="N197"/>
      <c r="O197"/>
      <c r="P197"/>
      <c r="Q197"/>
    </row>
    <row r="198" spans="14:17" x14ac:dyDescent="0.25">
      <c r="N198"/>
      <c r="O198"/>
      <c r="P198"/>
      <c r="Q198"/>
    </row>
    <row r="199" spans="14:17" x14ac:dyDescent="0.25">
      <c r="N199"/>
      <c r="O199"/>
      <c r="P199"/>
      <c r="Q199"/>
    </row>
    <row r="200" spans="14:17" x14ac:dyDescent="0.25">
      <c r="N200"/>
      <c r="O200"/>
      <c r="P200"/>
      <c r="Q200"/>
    </row>
    <row r="201" spans="14:17" x14ac:dyDescent="0.25">
      <c r="N201"/>
      <c r="O201"/>
      <c r="P201"/>
      <c r="Q201"/>
    </row>
    <row r="202" spans="14:17" x14ac:dyDescent="0.25">
      <c r="N202"/>
      <c r="O202"/>
      <c r="P202"/>
      <c r="Q202"/>
    </row>
    <row r="203" spans="14:17" x14ac:dyDescent="0.25">
      <c r="N203"/>
      <c r="O203"/>
      <c r="P203"/>
      <c r="Q203"/>
    </row>
    <row r="204" spans="14:17" x14ac:dyDescent="0.25">
      <c r="N204"/>
      <c r="O204"/>
      <c r="P204"/>
      <c r="Q204"/>
    </row>
    <row r="205" spans="14:17" x14ac:dyDescent="0.25">
      <c r="N205"/>
      <c r="O205"/>
      <c r="P205"/>
      <c r="Q205"/>
    </row>
    <row r="206" spans="14:17" x14ac:dyDescent="0.25">
      <c r="N206"/>
      <c r="O206"/>
      <c r="P206"/>
      <c r="Q206"/>
    </row>
    <row r="207" spans="14:17" x14ac:dyDescent="0.25">
      <c r="N207"/>
      <c r="O207"/>
      <c r="P207"/>
      <c r="Q207"/>
    </row>
    <row r="208" spans="14:17" x14ac:dyDescent="0.25">
      <c r="N208"/>
      <c r="O208"/>
      <c r="P208"/>
      <c r="Q208"/>
    </row>
    <row r="209" spans="14:17" x14ac:dyDescent="0.25">
      <c r="N209"/>
      <c r="O209"/>
      <c r="P209"/>
      <c r="Q209"/>
    </row>
    <row r="210" spans="14:17" x14ac:dyDescent="0.25">
      <c r="N210"/>
      <c r="O210"/>
      <c r="P210"/>
      <c r="Q210"/>
    </row>
    <row r="211" spans="14:17" x14ac:dyDescent="0.25">
      <c r="N211"/>
      <c r="O211"/>
      <c r="P211"/>
      <c r="Q211"/>
    </row>
    <row r="212" spans="14:17" x14ac:dyDescent="0.25">
      <c r="N212"/>
      <c r="O212"/>
      <c r="P212"/>
      <c r="Q212"/>
    </row>
    <row r="213" spans="14:17" x14ac:dyDescent="0.25">
      <c r="N213"/>
      <c r="O213"/>
      <c r="P213"/>
      <c r="Q213"/>
    </row>
    <row r="214" spans="14:17" x14ac:dyDescent="0.25">
      <c r="N214"/>
      <c r="O214"/>
      <c r="P214"/>
      <c r="Q214"/>
    </row>
    <row r="215" spans="14:17" x14ac:dyDescent="0.25">
      <c r="N215"/>
      <c r="O215"/>
      <c r="P215"/>
      <c r="Q215"/>
    </row>
    <row r="216" spans="14:17" x14ac:dyDescent="0.25">
      <c r="N216"/>
      <c r="O216"/>
      <c r="P216"/>
      <c r="Q216"/>
    </row>
    <row r="217" spans="14:17" x14ac:dyDescent="0.25">
      <c r="N217"/>
      <c r="O217"/>
      <c r="P217"/>
      <c r="Q217"/>
    </row>
    <row r="218" spans="14:17" x14ac:dyDescent="0.25">
      <c r="N218"/>
      <c r="O218"/>
      <c r="P218"/>
      <c r="Q218"/>
    </row>
    <row r="219" spans="14:17" x14ac:dyDescent="0.25">
      <c r="N219"/>
      <c r="O219"/>
      <c r="P219"/>
      <c r="Q219"/>
    </row>
    <row r="220" spans="14:17" x14ac:dyDescent="0.25">
      <c r="N220"/>
      <c r="O220"/>
      <c r="P220"/>
      <c r="Q220"/>
    </row>
    <row r="221" spans="14:17" x14ac:dyDescent="0.25">
      <c r="N221"/>
      <c r="O221"/>
      <c r="P221"/>
      <c r="Q221"/>
    </row>
    <row r="222" spans="14:17" x14ac:dyDescent="0.25">
      <c r="N222"/>
      <c r="O222"/>
      <c r="P222"/>
      <c r="Q222"/>
    </row>
    <row r="223" spans="14:17" x14ac:dyDescent="0.25">
      <c r="N223"/>
      <c r="O223"/>
      <c r="P223"/>
      <c r="Q223"/>
    </row>
    <row r="224" spans="14:17" x14ac:dyDescent="0.25">
      <c r="N224"/>
      <c r="O224"/>
      <c r="P224"/>
      <c r="Q224"/>
    </row>
    <row r="225" spans="14:17" x14ac:dyDescent="0.25">
      <c r="N225"/>
      <c r="O225"/>
      <c r="P225"/>
      <c r="Q225"/>
    </row>
    <row r="226" spans="14:17" x14ac:dyDescent="0.25">
      <c r="N226"/>
      <c r="O226"/>
      <c r="P226"/>
      <c r="Q226"/>
    </row>
    <row r="227" spans="14:17" x14ac:dyDescent="0.25">
      <c r="N227"/>
      <c r="O227"/>
      <c r="P227"/>
      <c r="Q227"/>
    </row>
    <row r="228" spans="14:17" x14ac:dyDescent="0.25">
      <c r="N228"/>
      <c r="O228"/>
      <c r="P228"/>
      <c r="Q228"/>
    </row>
    <row r="229" spans="14:17" x14ac:dyDescent="0.25">
      <c r="N229"/>
      <c r="O229"/>
      <c r="P229"/>
      <c r="Q229"/>
    </row>
    <row r="230" spans="14:17" x14ac:dyDescent="0.25">
      <c r="N230"/>
      <c r="O230"/>
      <c r="P230"/>
      <c r="Q230"/>
    </row>
    <row r="231" spans="14:17" x14ac:dyDescent="0.25">
      <c r="N231"/>
      <c r="O231"/>
      <c r="P231"/>
      <c r="Q231"/>
    </row>
    <row r="232" spans="14:17" x14ac:dyDescent="0.25">
      <c r="N232"/>
      <c r="O232"/>
      <c r="P232"/>
      <c r="Q232"/>
    </row>
    <row r="233" spans="14:17" x14ac:dyDescent="0.25">
      <c r="N233"/>
      <c r="O233"/>
      <c r="P233"/>
      <c r="Q233"/>
    </row>
    <row r="234" spans="14:17" x14ac:dyDescent="0.25">
      <c r="N234"/>
      <c r="O234"/>
      <c r="P234"/>
      <c r="Q234"/>
    </row>
    <row r="235" spans="14:17" x14ac:dyDescent="0.25">
      <c r="N235"/>
      <c r="O235"/>
      <c r="P235"/>
      <c r="Q235"/>
    </row>
    <row r="236" spans="14:17" x14ac:dyDescent="0.25">
      <c r="N236"/>
      <c r="O236"/>
      <c r="P236"/>
      <c r="Q236"/>
    </row>
    <row r="237" spans="14:17" x14ac:dyDescent="0.25">
      <c r="N237"/>
      <c r="O237"/>
      <c r="P237"/>
      <c r="Q237"/>
    </row>
    <row r="238" spans="14:17" x14ac:dyDescent="0.25">
      <c r="N238"/>
      <c r="O238"/>
      <c r="P238"/>
      <c r="Q238"/>
    </row>
    <row r="239" spans="14:17" x14ac:dyDescent="0.25">
      <c r="N239"/>
      <c r="O239"/>
      <c r="P239"/>
      <c r="Q239"/>
    </row>
    <row r="240" spans="14:17" x14ac:dyDescent="0.25">
      <c r="N240"/>
      <c r="O240"/>
      <c r="P240"/>
      <c r="Q240"/>
    </row>
    <row r="241" spans="14:17" x14ac:dyDescent="0.25">
      <c r="N241"/>
      <c r="O241"/>
      <c r="P241"/>
      <c r="Q241"/>
    </row>
    <row r="242" spans="14:17" x14ac:dyDescent="0.25">
      <c r="N242"/>
      <c r="O242"/>
      <c r="P242"/>
      <c r="Q242"/>
    </row>
    <row r="243" spans="14:17" x14ac:dyDescent="0.25">
      <c r="N243"/>
      <c r="O243"/>
      <c r="P243"/>
      <c r="Q243"/>
    </row>
    <row r="244" spans="14:17" x14ac:dyDescent="0.25">
      <c r="N244"/>
      <c r="O244"/>
      <c r="P244"/>
      <c r="Q244"/>
    </row>
    <row r="245" spans="14:17" x14ac:dyDescent="0.25">
      <c r="N245"/>
      <c r="O245"/>
      <c r="P245"/>
      <c r="Q245"/>
    </row>
    <row r="246" spans="14:17" x14ac:dyDescent="0.25">
      <c r="N246"/>
      <c r="O246"/>
      <c r="P246"/>
      <c r="Q246"/>
    </row>
    <row r="247" spans="14:17" x14ac:dyDescent="0.25">
      <c r="N247"/>
      <c r="O247"/>
      <c r="P247"/>
      <c r="Q247"/>
    </row>
    <row r="248" spans="14:17" x14ac:dyDescent="0.25">
      <c r="N248"/>
      <c r="O248"/>
      <c r="P248"/>
      <c r="Q248"/>
    </row>
    <row r="249" spans="14:17" x14ac:dyDescent="0.25">
      <c r="N249"/>
      <c r="O249"/>
      <c r="P249"/>
      <c r="Q249"/>
    </row>
    <row r="250" spans="14:17" x14ac:dyDescent="0.25">
      <c r="N250"/>
      <c r="O250"/>
      <c r="P250"/>
      <c r="Q250"/>
    </row>
    <row r="251" spans="14:17" x14ac:dyDescent="0.25">
      <c r="N251"/>
      <c r="O251"/>
      <c r="P251"/>
      <c r="Q251"/>
    </row>
    <row r="252" spans="14:17" x14ac:dyDescent="0.25">
      <c r="N252"/>
      <c r="O252"/>
      <c r="P252"/>
      <c r="Q252"/>
    </row>
    <row r="253" spans="14:17" x14ac:dyDescent="0.25">
      <c r="N253"/>
      <c r="O253"/>
      <c r="P253"/>
      <c r="Q253"/>
    </row>
    <row r="254" spans="14:17" x14ac:dyDescent="0.25">
      <c r="N254"/>
      <c r="O254"/>
      <c r="P254"/>
      <c r="Q254"/>
    </row>
    <row r="255" spans="14:17" x14ac:dyDescent="0.25">
      <c r="N255"/>
      <c r="O255"/>
      <c r="P255"/>
      <c r="Q255"/>
    </row>
    <row r="256" spans="14:17" x14ac:dyDescent="0.25">
      <c r="N256"/>
      <c r="O256"/>
      <c r="P256"/>
      <c r="Q256"/>
    </row>
    <row r="257" spans="14:17" x14ac:dyDescent="0.25">
      <c r="N257"/>
      <c r="O257"/>
      <c r="P257"/>
      <c r="Q257"/>
    </row>
    <row r="258" spans="14:17" x14ac:dyDescent="0.25">
      <c r="N258"/>
      <c r="O258"/>
      <c r="P258"/>
      <c r="Q258"/>
    </row>
    <row r="259" spans="14:17" x14ac:dyDescent="0.25">
      <c r="N259"/>
      <c r="O259"/>
      <c r="P259"/>
      <c r="Q259"/>
    </row>
    <row r="260" spans="14:17" x14ac:dyDescent="0.25">
      <c r="N260"/>
      <c r="O260"/>
      <c r="P260"/>
      <c r="Q260"/>
    </row>
    <row r="261" spans="14:17" x14ac:dyDescent="0.25">
      <c r="N261"/>
      <c r="O261"/>
      <c r="P261"/>
      <c r="Q261"/>
    </row>
    <row r="262" spans="14:17" x14ac:dyDescent="0.25">
      <c r="N262"/>
      <c r="O262"/>
      <c r="P262"/>
      <c r="Q262"/>
    </row>
    <row r="263" spans="14:17" x14ac:dyDescent="0.25">
      <c r="N263"/>
      <c r="O263"/>
      <c r="P263"/>
      <c r="Q263"/>
    </row>
    <row r="264" spans="14:17" x14ac:dyDescent="0.25">
      <c r="N264"/>
      <c r="O264"/>
      <c r="P264"/>
      <c r="Q264"/>
    </row>
    <row r="265" spans="14:17" x14ac:dyDescent="0.25">
      <c r="N265"/>
      <c r="O265"/>
      <c r="P265"/>
      <c r="Q265"/>
    </row>
    <row r="266" spans="14:17" x14ac:dyDescent="0.25">
      <c r="N266"/>
      <c r="O266"/>
      <c r="P266"/>
      <c r="Q266"/>
    </row>
    <row r="267" spans="14:17" x14ac:dyDescent="0.25">
      <c r="N267"/>
      <c r="O267"/>
      <c r="P267"/>
      <c r="Q267"/>
    </row>
    <row r="268" spans="14:17" x14ac:dyDescent="0.25">
      <c r="N268"/>
      <c r="O268"/>
      <c r="P268"/>
      <c r="Q268"/>
    </row>
    <row r="269" spans="14:17" x14ac:dyDescent="0.25">
      <c r="N269"/>
      <c r="O269"/>
      <c r="P269"/>
      <c r="Q269"/>
    </row>
    <row r="270" spans="14:17" x14ac:dyDescent="0.25">
      <c r="N270"/>
      <c r="O270"/>
      <c r="P270"/>
      <c r="Q270"/>
    </row>
    <row r="271" spans="14:17" x14ac:dyDescent="0.25">
      <c r="N271"/>
      <c r="O271"/>
      <c r="P271"/>
      <c r="Q271"/>
    </row>
    <row r="272" spans="14:17" x14ac:dyDescent="0.25">
      <c r="N272"/>
      <c r="O272"/>
      <c r="P272"/>
      <c r="Q272"/>
    </row>
    <row r="273" spans="14:17" x14ac:dyDescent="0.25">
      <c r="N273"/>
      <c r="O273"/>
      <c r="P273"/>
      <c r="Q273"/>
    </row>
    <row r="274" spans="14:17" x14ac:dyDescent="0.25">
      <c r="N274"/>
      <c r="O274"/>
      <c r="P274"/>
      <c r="Q274"/>
    </row>
    <row r="275" spans="14:17" x14ac:dyDescent="0.25">
      <c r="N275"/>
      <c r="O275"/>
      <c r="P275"/>
      <c r="Q275"/>
    </row>
    <row r="276" spans="14:17" x14ac:dyDescent="0.25">
      <c r="N276"/>
      <c r="O276"/>
      <c r="P276"/>
      <c r="Q276"/>
    </row>
    <row r="277" spans="14:17" x14ac:dyDescent="0.25">
      <c r="N277"/>
      <c r="O277"/>
      <c r="P277"/>
      <c r="Q277"/>
    </row>
    <row r="278" spans="14:17" x14ac:dyDescent="0.25">
      <c r="N278"/>
      <c r="O278"/>
      <c r="P278"/>
      <c r="Q278"/>
    </row>
    <row r="279" spans="14:17" x14ac:dyDescent="0.25">
      <c r="N279"/>
      <c r="O279"/>
      <c r="P279"/>
      <c r="Q279"/>
    </row>
    <row r="280" spans="14:17" x14ac:dyDescent="0.25">
      <c r="N280"/>
      <c r="O280"/>
      <c r="P280"/>
      <c r="Q280"/>
    </row>
    <row r="281" spans="14:17" x14ac:dyDescent="0.25">
      <c r="N281"/>
      <c r="O281"/>
      <c r="P281"/>
      <c r="Q281"/>
    </row>
    <row r="282" spans="14:17" x14ac:dyDescent="0.25">
      <c r="N282"/>
      <c r="O282"/>
      <c r="P282"/>
      <c r="Q282"/>
    </row>
    <row r="283" spans="14:17" x14ac:dyDescent="0.25">
      <c r="N283"/>
      <c r="O283"/>
      <c r="P283"/>
      <c r="Q283"/>
    </row>
    <row r="284" spans="14:17" x14ac:dyDescent="0.25">
      <c r="N284"/>
      <c r="O284"/>
      <c r="P284"/>
      <c r="Q284"/>
    </row>
    <row r="285" spans="14:17" x14ac:dyDescent="0.25">
      <c r="N285"/>
      <c r="O285"/>
      <c r="P285"/>
      <c r="Q285"/>
    </row>
    <row r="286" spans="14:17" x14ac:dyDescent="0.25">
      <c r="N286"/>
      <c r="O286"/>
      <c r="P286"/>
      <c r="Q286"/>
    </row>
    <row r="287" spans="14:17" x14ac:dyDescent="0.25">
      <c r="N287"/>
      <c r="O287"/>
      <c r="P287"/>
      <c r="Q287"/>
    </row>
    <row r="288" spans="14:17" x14ac:dyDescent="0.25">
      <c r="N288"/>
      <c r="O288"/>
      <c r="P288"/>
      <c r="Q288"/>
    </row>
    <row r="289" spans="14:17" x14ac:dyDescent="0.25">
      <c r="N289"/>
      <c r="O289"/>
      <c r="P289"/>
      <c r="Q289"/>
    </row>
    <row r="290" spans="14:17" x14ac:dyDescent="0.25">
      <c r="N290"/>
      <c r="O290"/>
      <c r="P290"/>
      <c r="Q290"/>
    </row>
    <row r="291" spans="14:17" x14ac:dyDescent="0.25">
      <c r="N291"/>
      <c r="O291"/>
      <c r="P291"/>
      <c r="Q291"/>
    </row>
    <row r="292" spans="14:17" x14ac:dyDescent="0.25">
      <c r="N292"/>
      <c r="O292"/>
      <c r="P292"/>
      <c r="Q292"/>
    </row>
    <row r="293" spans="14:17" x14ac:dyDescent="0.25">
      <c r="N293"/>
      <c r="O293"/>
      <c r="P293"/>
      <c r="Q293"/>
    </row>
    <row r="294" spans="14:17" x14ac:dyDescent="0.25">
      <c r="N294"/>
      <c r="O294"/>
      <c r="P294"/>
      <c r="Q294"/>
    </row>
    <row r="295" spans="14:17" x14ac:dyDescent="0.25">
      <c r="N295"/>
      <c r="O295"/>
      <c r="P295"/>
      <c r="Q295"/>
    </row>
    <row r="296" spans="14:17" x14ac:dyDescent="0.25">
      <c r="N296"/>
      <c r="O296"/>
      <c r="P296"/>
      <c r="Q296"/>
    </row>
    <row r="297" spans="14:17" x14ac:dyDescent="0.25">
      <c r="N297"/>
      <c r="O297"/>
      <c r="P297"/>
      <c r="Q297"/>
    </row>
    <row r="298" spans="14:17" x14ac:dyDescent="0.25">
      <c r="N298"/>
      <c r="O298"/>
      <c r="P298"/>
      <c r="Q298"/>
    </row>
    <row r="299" spans="14:17" x14ac:dyDescent="0.25">
      <c r="N299"/>
      <c r="O299"/>
      <c r="P299"/>
      <c r="Q299"/>
    </row>
    <row r="300" spans="14:17" x14ac:dyDescent="0.25">
      <c r="N300"/>
      <c r="O300"/>
      <c r="P300"/>
      <c r="Q300"/>
    </row>
    <row r="301" spans="14:17" x14ac:dyDescent="0.25">
      <c r="N301"/>
      <c r="O301"/>
      <c r="P301"/>
      <c r="Q301"/>
    </row>
    <row r="302" spans="14:17" x14ac:dyDescent="0.25">
      <c r="N302"/>
      <c r="O302"/>
      <c r="P302"/>
      <c r="Q302"/>
    </row>
    <row r="303" spans="14:17" x14ac:dyDescent="0.25">
      <c r="N303"/>
      <c r="O303"/>
      <c r="P303"/>
      <c r="Q303"/>
    </row>
    <row r="304" spans="14:17" x14ac:dyDescent="0.25">
      <c r="N304"/>
      <c r="O304"/>
      <c r="P304"/>
      <c r="Q304"/>
    </row>
    <row r="305" spans="14:17" x14ac:dyDescent="0.25">
      <c r="N305"/>
      <c r="O305"/>
      <c r="P305"/>
      <c r="Q305"/>
    </row>
    <row r="306" spans="14:17" x14ac:dyDescent="0.25">
      <c r="N306"/>
      <c r="O306"/>
      <c r="P306"/>
      <c r="Q306"/>
    </row>
    <row r="307" spans="14:17" x14ac:dyDescent="0.25">
      <c r="N307"/>
      <c r="O307"/>
      <c r="P307"/>
      <c r="Q307"/>
    </row>
    <row r="308" spans="14:17" x14ac:dyDescent="0.25">
      <c r="N308"/>
      <c r="O308"/>
      <c r="P308"/>
      <c r="Q308"/>
    </row>
    <row r="309" spans="14:17" x14ac:dyDescent="0.25">
      <c r="N309"/>
      <c r="O309"/>
      <c r="P309"/>
      <c r="Q309"/>
    </row>
    <row r="310" spans="14:17" x14ac:dyDescent="0.25">
      <c r="N310"/>
      <c r="O310"/>
      <c r="P310"/>
      <c r="Q310"/>
    </row>
    <row r="311" spans="14:17" x14ac:dyDescent="0.25">
      <c r="N311"/>
      <c r="O311"/>
      <c r="P311"/>
      <c r="Q311"/>
    </row>
    <row r="312" spans="14:17" x14ac:dyDescent="0.25">
      <c r="N312"/>
      <c r="O312"/>
      <c r="P312"/>
      <c r="Q312"/>
    </row>
    <row r="313" spans="14:17" x14ac:dyDescent="0.25">
      <c r="N313"/>
      <c r="O313"/>
      <c r="P313"/>
      <c r="Q313"/>
    </row>
    <row r="314" spans="14:17" x14ac:dyDescent="0.25">
      <c r="N314"/>
      <c r="O314"/>
      <c r="P314"/>
      <c r="Q314"/>
    </row>
    <row r="315" spans="14:17" x14ac:dyDescent="0.25">
      <c r="N315"/>
      <c r="O315"/>
      <c r="P315"/>
      <c r="Q315"/>
    </row>
    <row r="316" spans="14:17" x14ac:dyDescent="0.25">
      <c r="N316"/>
      <c r="O316"/>
      <c r="P316"/>
      <c r="Q316"/>
    </row>
    <row r="317" spans="14:17" x14ac:dyDescent="0.25">
      <c r="N317"/>
      <c r="O317"/>
      <c r="P317"/>
      <c r="Q317"/>
    </row>
    <row r="318" spans="14:17" x14ac:dyDescent="0.25">
      <c r="N318"/>
      <c r="O318"/>
      <c r="P318"/>
      <c r="Q318"/>
    </row>
    <row r="319" spans="14:17" x14ac:dyDescent="0.25">
      <c r="N319"/>
      <c r="O319"/>
      <c r="P319"/>
      <c r="Q319"/>
    </row>
    <row r="320" spans="14:17" x14ac:dyDescent="0.25">
      <c r="N320"/>
      <c r="O320"/>
      <c r="P320"/>
      <c r="Q320"/>
    </row>
    <row r="321" spans="14:17" x14ac:dyDescent="0.25">
      <c r="N321"/>
      <c r="O321"/>
      <c r="P321"/>
      <c r="Q321"/>
    </row>
    <row r="322" spans="14:17" x14ac:dyDescent="0.25">
      <c r="N322"/>
      <c r="O322"/>
      <c r="P322"/>
      <c r="Q322"/>
    </row>
    <row r="323" spans="14:17" x14ac:dyDescent="0.25">
      <c r="N323"/>
      <c r="O323"/>
      <c r="P323"/>
      <c r="Q323"/>
    </row>
    <row r="324" spans="14:17" x14ac:dyDescent="0.25">
      <c r="N324"/>
      <c r="O324"/>
      <c r="P324"/>
      <c r="Q324"/>
    </row>
    <row r="325" spans="14:17" x14ac:dyDescent="0.25">
      <c r="N325"/>
      <c r="O325"/>
      <c r="P325"/>
      <c r="Q325"/>
    </row>
    <row r="326" spans="14:17" x14ac:dyDescent="0.25">
      <c r="N326"/>
      <c r="O326"/>
      <c r="P326"/>
      <c r="Q326"/>
    </row>
    <row r="327" spans="14:17" x14ac:dyDescent="0.25">
      <c r="N327"/>
      <c r="O327"/>
      <c r="P327"/>
      <c r="Q327"/>
    </row>
    <row r="328" spans="14:17" x14ac:dyDescent="0.25">
      <c r="N328"/>
      <c r="O328"/>
      <c r="P328"/>
      <c r="Q328"/>
    </row>
    <row r="329" spans="14:17" x14ac:dyDescent="0.25">
      <c r="N329"/>
      <c r="O329"/>
      <c r="P329"/>
      <c r="Q329"/>
    </row>
    <row r="330" spans="14:17" x14ac:dyDescent="0.25">
      <c r="N330"/>
      <c r="O330"/>
      <c r="P330"/>
      <c r="Q330"/>
    </row>
    <row r="331" spans="14:17" x14ac:dyDescent="0.25">
      <c r="N331"/>
      <c r="O331"/>
      <c r="P331"/>
      <c r="Q331"/>
    </row>
    <row r="332" spans="14:17" x14ac:dyDescent="0.25">
      <c r="N332"/>
      <c r="O332"/>
      <c r="P332"/>
      <c r="Q332"/>
    </row>
    <row r="333" spans="14:17" x14ac:dyDescent="0.25">
      <c r="N333"/>
      <c r="O333"/>
      <c r="P333"/>
      <c r="Q333"/>
    </row>
    <row r="334" spans="14:17" x14ac:dyDescent="0.25">
      <c r="N334"/>
      <c r="O334"/>
      <c r="P334"/>
      <c r="Q334"/>
    </row>
    <row r="335" spans="14:17" x14ac:dyDescent="0.25">
      <c r="N335"/>
      <c r="O335"/>
      <c r="P335"/>
      <c r="Q335"/>
    </row>
    <row r="336" spans="14:17" x14ac:dyDescent="0.25">
      <c r="N336"/>
      <c r="O336"/>
      <c r="P336"/>
      <c r="Q336"/>
    </row>
    <row r="337" spans="14:17" x14ac:dyDescent="0.25">
      <c r="N337"/>
      <c r="O337"/>
      <c r="P337"/>
      <c r="Q337"/>
    </row>
    <row r="338" spans="14:17" x14ac:dyDescent="0.25">
      <c r="N338"/>
      <c r="O338"/>
      <c r="P338"/>
      <c r="Q338"/>
    </row>
    <row r="339" spans="14:17" x14ac:dyDescent="0.25">
      <c r="N339"/>
      <c r="O339"/>
      <c r="P339"/>
      <c r="Q339"/>
    </row>
    <row r="340" spans="14:17" x14ac:dyDescent="0.25">
      <c r="N340"/>
      <c r="O340"/>
      <c r="P340"/>
      <c r="Q340"/>
    </row>
    <row r="341" spans="14:17" x14ac:dyDescent="0.25">
      <c r="N341"/>
      <c r="O341"/>
      <c r="P341"/>
      <c r="Q341"/>
    </row>
    <row r="342" spans="14:17" x14ac:dyDescent="0.25">
      <c r="N342"/>
      <c r="O342"/>
      <c r="P342"/>
      <c r="Q342"/>
    </row>
    <row r="343" spans="14:17" x14ac:dyDescent="0.25">
      <c r="N343"/>
      <c r="O343"/>
      <c r="P343"/>
      <c r="Q343"/>
    </row>
    <row r="344" spans="14:17" x14ac:dyDescent="0.25">
      <c r="N344"/>
      <c r="O344"/>
      <c r="P344"/>
      <c r="Q344"/>
    </row>
    <row r="345" spans="14:17" x14ac:dyDescent="0.25">
      <c r="N345"/>
      <c r="O345"/>
      <c r="P345"/>
      <c r="Q345"/>
    </row>
    <row r="346" spans="14:17" x14ac:dyDescent="0.25">
      <c r="N346"/>
      <c r="O346"/>
      <c r="P346"/>
      <c r="Q346"/>
    </row>
    <row r="347" spans="14:17" x14ac:dyDescent="0.25">
      <c r="N347"/>
      <c r="O347"/>
      <c r="P347"/>
      <c r="Q347"/>
    </row>
    <row r="348" spans="14:17" x14ac:dyDescent="0.25">
      <c r="N348"/>
      <c r="O348"/>
      <c r="P348"/>
      <c r="Q348"/>
    </row>
    <row r="349" spans="14:17" x14ac:dyDescent="0.25">
      <c r="N349"/>
      <c r="O349"/>
      <c r="P349"/>
      <c r="Q349"/>
    </row>
    <row r="350" spans="14:17" x14ac:dyDescent="0.25">
      <c r="N350"/>
      <c r="O350"/>
      <c r="P350"/>
      <c r="Q350"/>
    </row>
    <row r="351" spans="14:17" x14ac:dyDescent="0.25">
      <c r="N351"/>
      <c r="O351"/>
      <c r="P351"/>
      <c r="Q351"/>
    </row>
    <row r="352" spans="14:17" x14ac:dyDescent="0.25">
      <c r="N352"/>
      <c r="O352"/>
      <c r="P352"/>
      <c r="Q352"/>
    </row>
    <row r="353" spans="14:17" x14ac:dyDescent="0.25">
      <c r="N353"/>
      <c r="O353"/>
      <c r="P353"/>
      <c r="Q353"/>
    </row>
    <row r="354" spans="14:17" x14ac:dyDescent="0.25">
      <c r="N354"/>
      <c r="O354"/>
      <c r="P354"/>
      <c r="Q354"/>
    </row>
    <row r="355" spans="14:17" x14ac:dyDescent="0.25">
      <c r="N355"/>
      <c r="O355"/>
      <c r="P355"/>
      <c r="Q355"/>
    </row>
    <row r="356" spans="14:17" x14ac:dyDescent="0.25">
      <c r="N356"/>
      <c r="O356"/>
      <c r="P356"/>
      <c r="Q356"/>
    </row>
    <row r="357" spans="14:17" x14ac:dyDescent="0.25">
      <c r="N357"/>
      <c r="O357"/>
      <c r="P357"/>
      <c r="Q357"/>
    </row>
    <row r="358" spans="14:17" x14ac:dyDescent="0.25">
      <c r="N358"/>
      <c r="O358"/>
      <c r="P358"/>
      <c r="Q358"/>
    </row>
    <row r="359" spans="14:17" x14ac:dyDescent="0.25">
      <c r="N359"/>
      <c r="O359"/>
      <c r="P359"/>
      <c r="Q359"/>
    </row>
    <row r="360" spans="14:17" x14ac:dyDescent="0.25">
      <c r="N360"/>
      <c r="O360"/>
      <c r="P360"/>
      <c r="Q360"/>
    </row>
    <row r="361" spans="14:17" x14ac:dyDescent="0.25">
      <c r="N361"/>
      <c r="O361"/>
      <c r="P361"/>
      <c r="Q361"/>
    </row>
    <row r="362" spans="14:17" x14ac:dyDescent="0.25">
      <c r="N362"/>
      <c r="O362"/>
      <c r="P362"/>
      <c r="Q362"/>
    </row>
    <row r="363" spans="14:17" x14ac:dyDescent="0.25">
      <c r="N363"/>
      <c r="O363"/>
      <c r="P363"/>
      <c r="Q363"/>
    </row>
    <row r="364" spans="14:17" x14ac:dyDescent="0.25">
      <c r="N364"/>
      <c r="O364"/>
      <c r="P364"/>
      <c r="Q364"/>
    </row>
    <row r="365" spans="14:17" x14ac:dyDescent="0.25">
      <c r="N365"/>
      <c r="O365"/>
      <c r="P365"/>
      <c r="Q365"/>
    </row>
    <row r="366" spans="14:17" x14ac:dyDescent="0.25">
      <c r="N366"/>
      <c r="O366"/>
      <c r="P366"/>
      <c r="Q366"/>
    </row>
    <row r="367" spans="14:17" x14ac:dyDescent="0.25">
      <c r="N367"/>
      <c r="O367"/>
      <c r="P367"/>
      <c r="Q367"/>
    </row>
    <row r="368" spans="14:17" x14ac:dyDescent="0.25">
      <c r="N368"/>
      <c r="O368"/>
      <c r="P368"/>
      <c r="Q368"/>
    </row>
    <row r="369" spans="14:17" x14ac:dyDescent="0.25">
      <c r="N369"/>
      <c r="O369"/>
      <c r="P369"/>
      <c r="Q369"/>
    </row>
    <row r="370" spans="14:17" x14ac:dyDescent="0.25">
      <c r="N370"/>
      <c r="O370"/>
      <c r="P370"/>
      <c r="Q370"/>
    </row>
    <row r="371" spans="14:17" x14ac:dyDescent="0.25">
      <c r="N371"/>
      <c r="O371"/>
      <c r="P371"/>
      <c r="Q371"/>
    </row>
    <row r="372" spans="14:17" x14ac:dyDescent="0.25">
      <c r="N372"/>
      <c r="O372"/>
      <c r="P372"/>
      <c r="Q372"/>
    </row>
    <row r="373" spans="14:17" x14ac:dyDescent="0.25">
      <c r="N373"/>
      <c r="O373"/>
      <c r="P373"/>
      <c r="Q373"/>
    </row>
    <row r="374" spans="14:17" x14ac:dyDescent="0.25">
      <c r="N374"/>
      <c r="O374"/>
      <c r="P374"/>
      <c r="Q374"/>
    </row>
    <row r="375" spans="14:17" x14ac:dyDescent="0.25">
      <c r="N375"/>
      <c r="O375"/>
      <c r="P375"/>
      <c r="Q375"/>
    </row>
    <row r="376" spans="14:17" x14ac:dyDescent="0.25">
      <c r="N376"/>
      <c r="O376"/>
      <c r="P376"/>
      <c r="Q376"/>
    </row>
    <row r="377" spans="14:17" x14ac:dyDescent="0.25">
      <c r="N377"/>
      <c r="O377"/>
      <c r="P377"/>
      <c r="Q377"/>
    </row>
    <row r="378" spans="14:17" x14ac:dyDescent="0.25">
      <c r="N378"/>
      <c r="O378"/>
      <c r="P378"/>
      <c r="Q378"/>
    </row>
    <row r="379" spans="14:17" x14ac:dyDescent="0.25">
      <c r="N379"/>
      <c r="O379"/>
      <c r="P379"/>
      <c r="Q379"/>
    </row>
    <row r="380" spans="14:17" x14ac:dyDescent="0.25">
      <c r="N380"/>
      <c r="O380"/>
      <c r="P380"/>
      <c r="Q380"/>
    </row>
    <row r="381" spans="14:17" x14ac:dyDescent="0.25">
      <c r="N381"/>
      <c r="O381"/>
      <c r="P381"/>
      <c r="Q381"/>
    </row>
    <row r="382" spans="14:17" x14ac:dyDescent="0.25">
      <c r="N382"/>
      <c r="O382"/>
      <c r="P382"/>
      <c r="Q382"/>
    </row>
    <row r="383" spans="14:17" x14ac:dyDescent="0.25">
      <c r="N383"/>
      <c r="O383"/>
      <c r="P383"/>
      <c r="Q383"/>
    </row>
    <row r="384" spans="14:17" x14ac:dyDescent="0.25">
      <c r="N384"/>
      <c r="O384"/>
      <c r="P384"/>
      <c r="Q384"/>
    </row>
    <row r="385" spans="14:17" x14ac:dyDescent="0.25">
      <c r="N385"/>
      <c r="O385"/>
      <c r="P385"/>
      <c r="Q385"/>
    </row>
    <row r="386" spans="14:17" x14ac:dyDescent="0.25">
      <c r="N386"/>
      <c r="O386"/>
      <c r="P386"/>
      <c r="Q386"/>
    </row>
    <row r="387" spans="14:17" x14ac:dyDescent="0.25">
      <c r="N387"/>
      <c r="O387"/>
      <c r="P387"/>
      <c r="Q387"/>
    </row>
    <row r="388" spans="14:17" x14ac:dyDescent="0.25">
      <c r="N388"/>
      <c r="O388"/>
      <c r="P388"/>
      <c r="Q388"/>
    </row>
    <row r="389" spans="14:17" x14ac:dyDescent="0.25">
      <c r="N389"/>
      <c r="O389"/>
      <c r="P389"/>
      <c r="Q389"/>
    </row>
    <row r="390" spans="14:17" x14ac:dyDescent="0.25">
      <c r="N390"/>
      <c r="O390"/>
      <c r="P390"/>
      <c r="Q390"/>
    </row>
    <row r="391" spans="14:17" x14ac:dyDescent="0.25">
      <c r="N391"/>
      <c r="O391"/>
      <c r="P391"/>
      <c r="Q391"/>
    </row>
    <row r="392" spans="14:17" x14ac:dyDescent="0.25">
      <c r="N392"/>
      <c r="O392"/>
      <c r="P392"/>
      <c r="Q392"/>
    </row>
    <row r="393" spans="14:17" x14ac:dyDescent="0.25">
      <c r="N393"/>
      <c r="O393"/>
      <c r="P393"/>
      <c r="Q393"/>
    </row>
    <row r="394" spans="14:17" x14ac:dyDescent="0.25">
      <c r="N394"/>
      <c r="O394"/>
      <c r="P394"/>
      <c r="Q394"/>
    </row>
    <row r="395" spans="14:17" x14ac:dyDescent="0.25">
      <c r="N395"/>
      <c r="O395"/>
      <c r="P395"/>
      <c r="Q395"/>
    </row>
    <row r="396" spans="14:17" x14ac:dyDescent="0.25">
      <c r="N396"/>
      <c r="O396"/>
      <c r="P396"/>
      <c r="Q396"/>
    </row>
    <row r="397" spans="14:17" x14ac:dyDescent="0.25">
      <c r="N397"/>
      <c r="O397"/>
      <c r="P397"/>
      <c r="Q397"/>
    </row>
    <row r="398" spans="14:17" x14ac:dyDescent="0.25">
      <c r="N398"/>
      <c r="O398"/>
      <c r="P398"/>
      <c r="Q398"/>
    </row>
    <row r="399" spans="14:17" x14ac:dyDescent="0.25">
      <c r="N399"/>
      <c r="O399"/>
      <c r="P399"/>
      <c r="Q399"/>
    </row>
    <row r="400" spans="14:17" x14ac:dyDescent="0.25">
      <c r="N400"/>
      <c r="O400"/>
      <c r="P400"/>
      <c r="Q400"/>
    </row>
    <row r="401" spans="14:17" x14ac:dyDescent="0.25">
      <c r="N401"/>
      <c r="O401"/>
      <c r="P401"/>
      <c r="Q401"/>
    </row>
    <row r="402" spans="14:17" x14ac:dyDescent="0.25">
      <c r="N402"/>
      <c r="O402"/>
      <c r="P402"/>
      <c r="Q402"/>
    </row>
    <row r="403" spans="14:17" x14ac:dyDescent="0.25">
      <c r="N403"/>
      <c r="O403"/>
      <c r="P403"/>
      <c r="Q403"/>
    </row>
    <row r="404" spans="14:17" x14ac:dyDescent="0.25">
      <c r="N404"/>
      <c r="O404"/>
      <c r="P404"/>
      <c r="Q404"/>
    </row>
    <row r="405" spans="14:17" x14ac:dyDescent="0.25">
      <c r="N405"/>
      <c r="O405"/>
      <c r="P405"/>
      <c r="Q405"/>
    </row>
    <row r="406" spans="14:17" x14ac:dyDescent="0.25">
      <c r="N406"/>
      <c r="O406"/>
      <c r="P406"/>
      <c r="Q406"/>
    </row>
    <row r="407" spans="14:17" x14ac:dyDescent="0.25">
      <c r="N407"/>
      <c r="O407"/>
      <c r="P407"/>
      <c r="Q407"/>
    </row>
    <row r="408" spans="14:17" x14ac:dyDescent="0.25">
      <c r="N408"/>
      <c r="O408"/>
      <c r="P408"/>
      <c r="Q408"/>
    </row>
    <row r="409" spans="14:17" x14ac:dyDescent="0.25">
      <c r="N409"/>
      <c r="O409"/>
      <c r="P409"/>
      <c r="Q409"/>
    </row>
    <row r="410" spans="14:17" x14ac:dyDescent="0.25">
      <c r="N410"/>
      <c r="O410"/>
      <c r="P410"/>
      <c r="Q410"/>
    </row>
    <row r="411" spans="14:17" x14ac:dyDescent="0.25">
      <c r="N411"/>
      <c r="O411"/>
      <c r="P411"/>
      <c r="Q411"/>
    </row>
    <row r="412" spans="14:17" x14ac:dyDescent="0.25">
      <c r="N412"/>
      <c r="O412"/>
      <c r="P412"/>
      <c r="Q412"/>
    </row>
    <row r="413" spans="14:17" x14ac:dyDescent="0.25">
      <c r="N413"/>
      <c r="O413"/>
      <c r="P413"/>
      <c r="Q413"/>
    </row>
    <row r="414" spans="14:17" x14ac:dyDescent="0.25">
      <c r="N414"/>
      <c r="O414"/>
      <c r="P414"/>
      <c r="Q414"/>
    </row>
    <row r="415" spans="14:17" x14ac:dyDescent="0.25">
      <c r="N415"/>
      <c r="O415"/>
      <c r="P415"/>
      <c r="Q415"/>
    </row>
    <row r="416" spans="14:17" x14ac:dyDescent="0.25">
      <c r="N416"/>
      <c r="O416"/>
      <c r="P416"/>
      <c r="Q416"/>
    </row>
    <row r="417" spans="14:17" x14ac:dyDescent="0.25">
      <c r="N417"/>
      <c r="O417"/>
      <c r="P417"/>
      <c r="Q417"/>
    </row>
    <row r="418" spans="14:17" x14ac:dyDescent="0.25">
      <c r="N418"/>
      <c r="O418"/>
      <c r="P418"/>
      <c r="Q418"/>
    </row>
    <row r="419" spans="14:17" x14ac:dyDescent="0.25">
      <c r="N419"/>
      <c r="O419"/>
      <c r="P419"/>
      <c r="Q419"/>
    </row>
    <row r="420" spans="14:17" x14ac:dyDescent="0.25">
      <c r="N420"/>
      <c r="O420"/>
      <c r="P420"/>
      <c r="Q420"/>
    </row>
    <row r="421" spans="14:17" x14ac:dyDescent="0.25">
      <c r="N421"/>
      <c r="O421"/>
      <c r="P421"/>
      <c r="Q421"/>
    </row>
    <row r="422" spans="14:17" x14ac:dyDescent="0.25">
      <c r="N422"/>
      <c r="O422"/>
      <c r="P422"/>
      <c r="Q422"/>
    </row>
    <row r="423" spans="14:17" x14ac:dyDescent="0.25">
      <c r="N423"/>
      <c r="O423"/>
      <c r="P423"/>
      <c r="Q423"/>
    </row>
    <row r="424" spans="14:17" x14ac:dyDescent="0.25">
      <c r="N424"/>
      <c r="O424"/>
      <c r="P424"/>
      <c r="Q424"/>
    </row>
    <row r="425" spans="14:17" x14ac:dyDescent="0.25">
      <c r="N425"/>
      <c r="O425"/>
      <c r="P425"/>
      <c r="Q425"/>
    </row>
    <row r="426" spans="14:17" x14ac:dyDescent="0.25">
      <c r="N426"/>
      <c r="O426"/>
      <c r="P426"/>
      <c r="Q426"/>
    </row>
    <row r="427" spans="14:17" x14ac:dyDescent="0.25">
      <c r="N427"/>
      <c r="O427"/>
      <c r="P427"/>
      <c r="Q427"/>
    </row>
    <row r="428" spans="14:17" x14ac:dyDescent="0.25">
      <c r="N428"/>
      <c r="O428"/>
      <c r="P428"/>
      <c r="Q428"/>
    </row>
    <row r="429" spans="14:17" x14ac:dyDescent="0.25">
      <c r="N429"/>
      <c r="O429"/>
      <c r="P429"/>
      <c r="Q429"/>
    </row>
    <row r="430" spans="14:17" x14ac:dyDescent="0.25">
      <c r="N430"/>
      <c r="O430"/>
      <c r="P430"/>
      <c r="Q430"/>
    </row>
    <row r="431" spans="14:17" x14ac:dyDescent="0.25">
      <c r="N431"/>
      <c r="O431"/>
      <c r="P431"/>
      <c r="Q431"/>
    </row>
    <row r="432" spans="14:17" x14ac:dyDescent="0.25">
      <c r="N432"/>
      <c r="O432"/>
      <c r="P432"/>
      <c r="Q432"/>
    </row>
    <row r="433" spans="14:17" x14ac:dyDescent="0.25">
      <c r="N433"/>
      <c r="O433"/>
      <c r="P433"/>
      <c r="Q433"/>
    </row>
    <row r="434" spans="14:17" x14ac:dyDescent="0.25">
      <c r="N434"/>
      <c r="O434"/>
      <c r="P434"/>
      <c r="Q434"/>
    </row>
    <row r="435" spans="14:17" x14ac:dyDescent="0.25">
      <c r="N435"/>
      <c r="O435"/>
      <c r="P435"/>
      <c r="Q435"/>
    </row>
    <row r="436" spans="14:17" x14ac:dyDescent="0.25">
      <c r="N436"/>
      <c r="O436"/>
      <c r="P436"/>
      <c r="Q436"/>
    </row>
    <row r="437" spans="14:17" x14ac:dyDescent="0.25">
      <c r="N437"/>
      <c r="O437"/>
      <c r="P437"/>
      <c r="Q437"/>
    </row>
    <row r="438" spans="14:17" x14ac:dyDescent="0.25">
      <c r="N438"/>
      <c r="O438"/>
      <c r="P438"/>
      <c r="Q438"/>
    </row>
    <row r="439" spans="14:17" x14ac:dyDescent="0.25">
      <c r="N439"/>
      <c r="O439"/>
      <c r="P439"/>
      <c r="Q439"/>
    </row>
    <row r="440" spans="14:17" x14ac:dyDescent="0.25">
      <c r="N440"/>
      <c r="O440"/>
      <c r="P440"/>
      <c r="Q440"/>
    </row>
    <row r="441" spans="14:17" x14ac:dyDescent="0.25">
      <c r="N441"/>
      <c r="O441"/>
      <c r="P441"/>
      <c r="Q441"/>
    </row>
    <row r="442" spans="14:17" x14ac:dyDescent="0.25">
      <c r="N442"/>
      <c r="O442"/>
      <c r="P442"/>
      <c r="Q442"/>
    </row>
    <row r="443" spans="14:17" x14ac:dyDescent="0.25">
      <c r="N443"/>
      <c r="O443"/>
      <c r="P443"/>
      <c r="Q443"/>
    </row>
    <row r="444" spans="14:17" x14ac:dyDescent="0.25">
      <c r="N444"/>
      <c r="O444"/>
      <c r="P444"/>
      <c r="Q444"/>
    </row>
    <row r="445" spans="14:17" x14ac:dyDescent="0.25">
      <c r="N445"/>
      <c r="O445"/>
      <c r="P445"/>
      <c r="Q445"/>
    </row>
    <row r="446" spans="14:17" x14ac:dyDescent="0.25">
      <c r="N446"/>
      <c r="O446"/>
      <c r="P446"/>
      <c r="Q446"/>
    </row>
    <row r="447" spans="14:17" x14ac:dyDescent="0.25">
      <c r="N447"/>
      <c r="O447"/>
      <c r="P447"/>
      <c r="Q447"/>
    </row>
    <row r="448" spans="14:17" x14ac:dyDescent="0.25">
      <c r="N448"/>
      <c r="O448"/>
      <c r="P448"/>
      <c r="Q448"/>
    </row>
    <row r="449" spans="14:17" x14ac:dyDescent="0.25">
      <c r="N449"/>
      <c r="O449"/>
      <c r="P449"/>
      <c r="Q449"/>
    </row>
    <row r="450" spans="14:17" x14ac:dyDescent="0.25">
      <c r="N450"/>
      <c r="O450"/>
      <c r="P450"/>
      <c r="Q450"/>
    </row>
    <row r="451" spans="14:17" x14ac:dyDescent="0.25">
      <c r="N451"/>
      <c r="O451"/>
      <c r="P451"/>
      <c r="Q451"/>
    </row>
    <row r="452" spans="14:17" x14ac:dyDescent="0.25">
      <c r="N452"/>
      <c r="O452"/>
      <c r="P452"/>
      <c r="Q452"/>
    </row>
    <row r="453" spans="14:17" x14ac:dyDescent="0.25">
      <c r="N453"/>
      <c r="O453"/>
      <c r="P453"/>
      <c r="Q453"/>
    </row>
    <row r="454" spans="14:17" x14ac:dyDescent="0.25">
      <c r="N454"/>
      <c r="O454"/>
      <c r="P454"/>
      <c r="Q454"/>
    </row>
    <row r="455" spans="14:17" x14ac:dyDescent="0.25">
      <c r="N455"/>
      <c r="O455"/>
      <c r="P455"/>
      <c r="Q455"/>
    </row>
    <row r="456" spans="14:17" x14ac:dyDescent="0.25">
      <c r="N456"/>
      <c r="O456"/>
      <c r="P456"/>
      <c r="Q456"/>
    </row>
    <row r="457" spans="14:17" x14ac:dyDescent="0.25">
      <c r="N457"/>
      <c r="O457"/>
      <c r="P457"/>
      <c r="Q457"/>
    </row>
    <row r="458" spans="14:17" x14ac:dyDescent="0.25">
      <c r="N458"/>
      <c r="O458"/>
      <c r="P458"/>
      <c r="Q458"/>
    </row>
    <row r="459" spans="14:17" x14ac:dyDescent="0.25">
      <c r="N459"/>
      <c r="O459"/>
      <c r="P459"/>
      <c r="Q459"/>
    </row>
    <row r="460" spans="14:17" x14ac:dyDescent="0.25">
      <c r="N460"/>
      <c r="O460"/>
      <c r="P460"/>
      <c r="Q460"/>
    </row>
    <row r="461" spans="14:17" x14ac:dyDescent="0.25">
      <c r="N461"/>
      <c r="O461"/>
      <c r="P461"/>
      <c r="Q461"/>
    </row>
    <row r="462" spans="14:17" x14ac:dyDescent="0.25">
      <c r="N462"/>
      <c r="O462"/>
      <c r="P462"/>
      <c r="Q462"/>
    </row>
    <row r="463" spans="14:17" x14ac:dyDescent="0.25">
      <c r="N463"/>
      <c r="O463"/>
      <c r="P463"/>
      <c r="Q463"/>
    </row>
    <row r="464" spans="14:17" x14ac:dyDescent="0.25">
      <c r="N464"/>
      <c r="O464"/>
      <c r="P464"/>
      <c r="Q464"/>
    </row>
    <row r="465" spans="14:17" x14ac:dyDescent="0.25">
      <c r="N465"/>
      <c r="O465"/>
      <c r="P465"/>
      <c r="Q465"/>
    </row>
    <row r="466" spans="14:17" x14ac:dyDescent="0.25">
      <c r="N466"/>
      <c r="O466"/>
      <c r="P466"/>
      <c r="Q466"/>
    </row>
    <row r="467" spans="14:17" x14ac:dyDescent="0.25">
      <c r="N467"/>
      <c r="O467"/>
      <c r="P467"/>
      <c r="Q467"/>
    </row>
    <row r="468" spans="14:17" x14ac:dyDescent="0.25">
      <c r="N468"/>
      <c r="O468"/>
      <c r="P468"/>
      <c r="Q468"/>
    </row>
    <row r="469" spans="14:17" x14ac:dyDescent="0.25">
      <c r="N469"/>
      <c r="O469"/>
      <c r="P469"/>
      <c r="Q469"/>
    </row>
    <row r="470" spans="14:17" x14ac:dyDescent="0.25">
      <c r="N470"/>
      <c r="O470"/>
      <c r="P470"/>
      <c r="Q470"/>
    </row>
    <row r="471" spans="14:17" x14ac:dyDescent="0.25">
      <c r="N471"/>
      <c r="O471"/>
      <c r="P471"/>
      <c r="Q471"/>
    </row>
    <row r="472" spans="14:17" x14ac:dyDescent="0.25">
      <c r="N472"/>
      <c r="O472"/>
      <c r="P472"/>
      <c r="Q472"/>
    </row>
    <row r="473" spans="14:17" x14ac:dyDescent="0.25">
      <c r="N473"/>
      <c r="O473"/>
      <c r="P473"/>
      <c r="Q473"/>
    </row>
    <row r="474" spans="14:17" x14ac:dyDescent="0.25">
      <c r="N474"/>
      <c r="O474"/>
      <c r="P474"/>
      <c r="Q474"/>
    </row>
    <row r="475" spans="14:17" x14ac:dyDescent="0.25">
      <c r="N475"/>
      <c r="O475"/>
      <c r="P475"/>
      <c r="Q475"/>
    </row>
    <row r="476" spans="14:17" x14ac:dyDescent="0.25">
      <c r="N476"/>
      <c r="O476"/>
      <c r="P476"/>
      <c r="Q476"/>
    </row>
    <row r="477" spans="14:17" x14ac:dyDescent="0.25">
      <c r="N477"/>
      <c r="O477"/>
      <c r="P477"/>
      <c r="Q477"/>
    </row>
    <row r="478" spans="14:17" x14ac:dyDescent="0.25">
      <c r="N478"/>
      <c r="O478"/>
      <c r="P478"/>
      <c r="Q478"/>
    </row>
    <row r="479" spans="14:17" x14ac:dyDescent="0.25">
      <c r="N479"/>
      <c r="O479"/>
      <c r="P479"/>
      <c r="Q479"/>
    </row>
    <row r="480" spans="14:17" x14ac:dyDescent="0.25">
      <c r="N480"/>
      <c r="O480"/>
      <c r="P480"/>
      <c r="Q480"/>
    </row>
    <row r="481" spans="14:17" x14ac:dyDescent="0.25">
      <c r="N481"/>
      <c r="O481"/>
      <c r="P481"/>
      <c r="Q481"/>
    </row>
    <row r="482" spans="14:17" x14ac:dyDescent="0.25">
      <c r="N482"/>
      <c r="O482"/>
      <c r="P482"/>
      <c r="Q482"/>
    </row>
    <row r="483" spans="14:17" x14ac:dyDescent="0.25">
      <c r="N483"/>
      <c r="O483"/>
      <c r="P483"/>
      <c r="Q483"/>
    </row>
    <row r="484" spans="14:17" x14ac:dyDescent="0.25">
      <c r="N484"/>
      <c r="O484"/>
      <c r="P484"/>
      <c r="Q484"/>
    </row>
    <row r="485" spans="14:17" x14ac:dyDescent="0.25">
      <c r="N485"/>
      <c r="O485"/>
      <c r="P485"/>
      <c r="Q485"/>
    </row>
    <row r="486" spans="14:17" x14ac:dyDescent="0.25">
      <c r="N486"/>
      <c r="O486"/>
      <c r="P486"/>
      <c r="Q486"/>
    </row>
    <row r="487" spans="14:17" x14ac:dyDescent="0.25">
      <c r="N487"/>
      <c r="O487"/>
      <c r="P487"/>
      <c r="Q487"/>
    </row>
    <row r="488" spans="14:17" x14ac:dyDescent="0.25">
      <c r="N488"/>
      <c r="O488"/>
      <c r="P488"/>
      <c r="Q488"/>
    </row>
    <row r="489" spans="14:17" x14ac:dyDescent="0.25">
      <c r="N489"/>
      <c r="O489"/>
      <c r="P489"/>
      <c r="Q489"/>
    </row>
    <row r="490" spans="14:17" x14ac:dyDescent="0.25">
      <c r="N490"/>
      <c r="O490"/>
      <c r="P490"/>
      <c r="Q490"/>
    </row>
    <row r="491" spans="14:17" x14ac:dyDescent="0.25">
      <c r="N491"/>
      <c r="O491"/>
      <c r="P491"/>
      <c r="Q491"/>
    </row>
    <row r="492" spans="14:17" x14ac:dyDescent="0.25">
      <c r="N492"/>
      <c r="O492"/>
      <c r="P492"/>
      <c r="Q492"/>
    </row>
    <row r="493" spans="14:17" x14ac:dyDescent="0.25">
      <c r="N493"/>
      <c r="O493"/>
      <c r="P493"/>
      <c r="Q493"/>
    </row>
    <row r="494" spans="14:17" x14ac:dyDescent="0.25">
      <c r="N494"/>
      <c r="O494"/>
      <c r="P494"/>
      <c r="Q494"/>
    </row>
    <row r="495" spans="14:17" x14ac:dyDescent="0.25">
      <c r="N495"/>
      <c r="O495"/>
      <c r="P495"/>
      <c r="Q495"/>
    </row>
    <row r="496" spans="14:17" x14ac:dyDescent="0.25">
      <c r="N496"/>
      <c r="O496"/>
      <c r="P496"/>
      <c r="Q496"/>
    </row>
    <row r="497" spans="14:17" x14ac:dyDescent="0.25">
      <c r="N497"/>
      <c r="O497"/>
      <c r="P497"/>
      <c r="Q497"/>
    </row>
    <row r="498" spans="14:17" x14ac:dyDescent="0.25">
      <c r="N498"/>
      <c r="O498"/>
      <c r="P498"/>
      <c r="Q498"/>
    </row>
    <row r="499" spans="14:17" x14ac:dyDescent="0.25">
      <c r="N499"/>
      <c r="O499"/>
      <c r="P499"/>
      <c r="Q499"/>
    </row>
    <row r="500" spans="14:17" x14ac:dyDescent="0.25">
      <c r="N500"/>
      <c r="O500"/>
      <c r="P500"/>
      <c r="Q500"/>
    </row>
    <row r="501" spans="14:17" x14ac:dyDescent="0.25">
      <c r="N501"/>
      <c r="O501"/>
      <c r="P501"/>
      <c r="Q501"/>
    </row>
    <row r="502" spans="14:17" x14ac:dyDescent="0.25">
      <c r="N502"/>
      <c r="O502"/>
      <c r="P502"/>
      <c r="Q502"/>
    </row>
    <row r="503" spans="14:17" x14ac:dyDescent="0.25">
      <c r="N503"/>
      <c r="O503"/>
      <c r="P503"/>
      <c r="Q503"/>
    </row>
    <row r="504" spans="14:17" x14ac:dyDescent="0.25">
      <c r="N504"/>
      <c r="O504"/>
      <c r="P504"/>
      <c r="Q504"/>
    </row>
    <row r="505" spans="14:17" x14ac:dyDescent="0.25">
      <c r="N505"/>
      <c r="O505"/>
      <c r="P505"/>
      <c r="Q505"/>
    </row>
    <row r="506" spans="14:17" x14ac:dyDescent="0.25">
      <c r="N506"/>
      <c r="O506"/>
      <c r="P506"/>
      <c r="Q506"/>
    </row>
    <row r="507" spans="14:17" x14ac:dyDescent="0.25">
      <c r="N507"/>
      <c r="O507"/>
      <c r="P507"/>
      <c r="Q507"/>
    </row>
    <row r="508" spans="14:17" x14ac:dyDescent="0.25">
      <c r="N508"/>
      <c r="O508"/>
      <c r="P508"/>
      <c r="Q508"/>
    </row>
    <row r="509" spans="14:17" x14ac:dyDescent="0.25">
      <c r="N509"/>
      <c r="O509"/>
      <c r="P509"/>
      <c r="Q509"/>
    </row>
    <row r="510" spans="14:17" x14ac:dyDescent="0.25">
      <c r="N510"/>
      <c r="O510"/>
      <c r="P510"/>
      <c r="Q510"/>
    </row>
    <row r="511" spans="14:17" x14ac:dyDescent="0.25">
      <c r="N511"/>
      <c r="O511"/>
      <c r="P511"/>
      <c r="Q511"/>
    </row>
    <row r="512" spans="14:17" x14ac:dyDescent="0.25">
      <c r="N512"/>
      <c r="O512"/>
      <c r="P512"/>
      <c r="Q512"/>
    </row>
    <row r="513" spans="14:17" x14ac:dyDescent="0.25">
      <c r="N513"/>
      <c r="O513"/>
      <c r="P513"/>
      <c r="Q513"/>
    </row>
    <row r="514" spans="14:17" x14ac:dyDescent="0.25">
      <c r="N514"/>
      <c r="O514"/>
      <c r="P514"/>
      <c r="Q514"/>
    </row>
    <row r="515" spans="14:17" x14ac:dyDescent="0.25">
      <c r="N515"/>
      <c r="O515"/>
      <c r="P515"/>
      <c r="Q515"/>
    </row>
    <row r="516" spans="14:17" x14ac:dyDescent="0.25">
      <c r="N516"/>
      <c r="O516"/>
      <c r="P516"/>
      <c r="Q516"/>
    </row>
    <row r="517" spans="14:17" x14ac:dyDescent="0.25">
      <c r="N517"/>
      <c r="O517"/>
      <c r="P517"/>
      <c r="Q517"/>
    </row>
    <row r="518" spans="14:17" x14ac:dyDescent="0.25">
      <c r="N518"/>
      <c r="O518"/>
      <c r="P518"/>
      <c r="Q518"/>
    </row>
    <row r="519" spans="14:17" x14ac:dyDescent="0.25">
      <c r="N519"/>
      <c r="O519"/>
      <c r="P519"/>
      <c r="Q519"/>
    </row>
    <row r="520" spans="14:17" x14ac:dyDescent="0.25">
      <c r="N520"/>
      <c r="O520"/>
      <c r="P520"/>
      <c r="Q520"/>
    </row>
    <row r="521" spans="14:17" x14ac:dyDescent="0.25">
      <c r="N521"/>
      <c r="O521"/>
      <c r="P521"/>
      <c r="Q521"/>
    </row>
    <row r="522" spans="14:17" x14ac:dyDescent="0.25">
      <c r="N522"/>
      <c r="O522"/>
      <c r="P522"/>
      <c r="Q522"/>
    </row>
    <row r="523" spans="14:17" x14ac:dyDescent="0.25">
      <c r="N523"/>
      <c r="O523"/>
      <c r="P523"/>
      <c r="Q523"/>
    </row>
    <row r="524" spans="14:17" x14ac:dyDescent="0.25">
      <c r="N524"/>
      <c r="O524"/>
      <c r="P524"/>
      <c r="Q524"/>
    </row>
    <row r="525" spans="14:17" x14ac:dyDescent="0.25">
      <c r="N525"/>
      <c r="O525"/>
      <c r="P525"/>
      <c r="Q525"/>
    </row>
    <row r="526" spans="14:17" x14ac:dyDescent="0.25">
      <c r="N526"/>
      <c r="O526"/>
      <c r="P526"/>
      <c r="Q526"/>
    </row>
    <row r="527" spans="14:17" x14ac:dyDescent="0.25">
      <c r="N527"/>
      <c r="O527"/>
      <c r="P527"/>
      <c r="Q527"/>
    </row>
    <row r="528" spans="14:17" x14ac:dyDescent="0.25">
      <c r="N528"/>
      <c r="O528"/>
      <c r="P528"/>
      <c r="Q528"/>
    </row>
    <row r="529" spans="14:17" x14ac:dyDescent="0.25">
      <c r="N529"/>
      <c r="O529"/>
      <c r="P529"/>
      <c r="Q529"/>
    </row>
    <row r="530" spans="14:17" x14ac:dyDescent="0.25">
      <c r="N530"/>
      <c r="O530"/>
      <c r="P530"/>
      <c r="Q530"/>
    </row>
    <row r="531" spans="14:17" x14ac:dyDescent="0.25">
      <c r="N531"/>
      <c r="O531"/>
      <c r="P531"/>
      <c r="Q531"/>
    </row>
    <row r="532" spans="14:17" x14ac:dyDescent="0.25">
      <c r="N532"/>
      <c r="O532"/>
      <c r="P532"/>
      <c r="Q532"/>
    </row>
    <row r="533" spans="14:17" x14ac:dyDescent="0.25">
      <c r="N533"/>
      <c r="O533"/>
      <c r="P533"/>
      <c r="Q533"/>
    </row>
    <row r="534" spans="14:17" x14ac:dyDescent="0.25">
      <c r="N534"/>
      <c r="O534"/>
      <c r="P534"/>
      <c r="Q534"/>
    </row>
    <row r="535" spans="14:17" x14ac:dyDescent="0.25">
      <c r="N535"/>
      <c r="O535"/>
      <c r="P535"/>
      <c r="Q535"/>
    </row>
    <row r="536" spans="14:17" x14ac:dyDescent="0.25">
      <c r="N536"/>
      <c r="O536"/>
      <c r="P536"/>
      <c r="Q536"/>
    </row>
    <row r="537" spans="14:17" x14ac:dyDescent="0.25">
      <c r="N537"/>
      <c r="O537"/>
      <c r="P537"/>
      <c r="Q537"/>
    </row>
    <row r="538" spans="14:17" x14ac:dyDescent="0.25">
      <c r="N538"/>
      <c r="O538"/>
      <c r="P538"/>
      <c r="Q538"/>
    </row>
    <row r="539" spans="14:17" x14ac:dyDescent="0.25">
      <c r="N539"/>
      <c r="O539"/>
      <c r="P539"/>
      <c r="Q539"/>
    </row>
    <row r="540" spans="14:17" x14ac:dyDescent="0.25">
      <c r="N540"/>
      <c r="O540"/>
      <c r="P540"/>
      <c r="Q540"/>
    </row>
    <row r="541" spans="14:17" x14ac:dyDescent="0.25">
      <c r="N541"/>
      <c r="O541"/>
      <c r="P541"/>
      <c r="Q541"/>
    </row>
    <row r="542" spans="14:17" x14ac:dyDescent="0.25">
      <c r="N542"/>
      <c r="O542"/>
      <c r="P542"/>
      <c r="Q542"/>
    </row>
    <row r="543" spans="14:17" x14ac:dyDescent="0.25">
      <c r="N543"/>
      <c r="O543"/>
      <c r="P543"/>
      <c r="Q543"/>
    </row>
    <row r="544" spans="14:17" x14ac:dyDescent="0.25">
      <c r="N544"/>
      <c r="O544"/>
      <c r="P544"/>
      <c r="Q544"/>
    </row>
    <row r="545" spans="14:17" x14ac:dyDescent="0.25">
      <c r="N545"/>
      <c r="O545"/>
      <c r="P545"/>
      <c r="Q545"/>
    </row>
    <row r="546" spans="14:17" x14ac:dyDescent="0.25">
      <c r="N546"/>
      <c r="O546"/>
      <c r="P546"/>
      <c r="Q546"/>
    </row>
    <row r="547" spans="14:17" x14ac:dyDescent="0.25">
      <c r="N547"/>
      <c r="O547"/>
      <c r="P547"/>
      <c r="Q547"/>
    </row>
    <row r="548" spans="14:17" x14ac:dyDescent="0.25">
      <c r="N548"/>
      <c r="O548"/>
      <c r="P548"/>
      <c r="Q548"/>
    </row>
    <row r="549" spans="14:17" x14ac:dyDescent="0.25">
      <c r="N549"/>
      <c r="O549"/>
      <c r="P549"/>
      <c r="Q549"/>
    </row>
    <row r="550" spans="14:17" x14ac:dyDescent="0.25">
      <c r="N550"/>
      <c r="O550"/>
      <c r="P550"/>
      <c r="Q550"/>
    </row>
    <row r="551" spans="14:17" x14ac:dyDescent="0.25">
      <c r="N551"/>
      <c r="O551"/>
      <c r="P551"/>
      <c r="Q551"/>
    </row>
    <row r="552" spans="14:17" x14ac:dyDescent="0.25">
      <c r="N552"/>
      <c r="O552"/>
      <c r="P552"/>
      <c r="Q552"/>
    </row>
    <row r="553" spans="14:17" x14ac:dyDescent="0.25">
      <c r="N553"/>
      <c r="O553"/>
      <c r="P553"/>
      <c r="Q553"/>
    </row>
    <row r="554" spans="14:17" x14ac:dyDescent="0.25">
      <c r="N554"/>
      <c r="O554"/>
      <c r="P554"/>
      <c r="Q554"/>
    </row>
    <row r="555" spans="14:17" x14ac:dyDescent="0.25">
      <c r="N555"/>
      <c r="O555"/>
      <c r="P555"/>
      <c r="Q555"/>
    </row>
    <row r="556" spans="14:17" x14ac:dyDescent="0.25">
      <c r="N556"/>
      <c r="O556"/>
      <c r="P556"/>
      <c r="Q556"/>
    </row>
    <row r="557" spans="14:17" x14ac:dyDescent="0.25">
      <c r="N557"/>
      <c r="O557"/>
      <c r="P557"/>
      <c r="Q557"/>
    </row>
    <row r="558" spans="14:17" x14ac:dyDescent="0.25">
      <c r="N558"/>
      <c r="O558"/>
      <c r="P558"/>
      <c r="Q558"/>
    </row>
    <row r="559" spans="14:17" x14ac:dyDescent="0.25">
      <c r="N559"/>
      <c r="O559"/>
      <c r="P559"/>
      <c r="Q559"/>
    </row>
    <row r="560" spans="14:17" x14ac:dyDescent="0.25">
      <c r="N560"/>
      <c r="O560"/>
      <c r="P560"/>
      <c r="Q560"/>
    </row>
    <row r="561" spans="14:17" x14ac:dyDescent="0.25">
      <c r="N561"/>
      <c r="O561"/>
      <c r="P561"/>
      <c r="Q561"/>
    </row>
    <row r="562" spans="14:17" x14ac:dyDescent="0.25">
      <c r="N562"/>
      <c r="O562"/>
      <c r="P562"/>
      <c r="Q562"/>
    </row>
    <row r="563" spans="14:17" x14ac:dyDescent="0.25">
      <c r="N563"/>
      <c r="O563"/>
      <c r="P563"/>
      <c r="Q563"/>
    </row>
    <row r="564" spans="14:17" x14ac:dyDescent="0.25">
      <c r="N564"/>
      <c r="O564"/>
      <c r="P564"/>
      <c r="Q564"/>
    </row>
    <row r="565" spans="14:17" x14ac:dyDescent="0.25">
      <c r="N565"/>
      <c r="O565"/>
      <c r="P565"/>
      <c r="Q565"/>
    </row>
    <row r="566" spans="14:17" x14ac:dyDescent="0.25">
      <c r="N566"/>
      <c r="O566"/>
      <c r="P566"/>
      <c r="Q566"/>
    </row>
    <row r="567" spans="14:17" x14ac:dyDescent="0.25">
      <c r="N567"/>
      <c r="O567"/>
      <c r="P567"/>
      <c r="Q567"/>
    </row>
    <row r="568" spans="14:17" x14ac:dyDescent="0.25">
      <c r="N568"/>
      <c r="O568"/>
      <c r="P568"/>
      <c r="Q568"/>
    </row>
    <row r="569" spans="14:17" x14ac:dyDescent="0.25">
      <c r="N569"/>
      <c r="O569"/>
      <c r="P569"/>
      <c r="Q569"/>
    </row>
    <row r="570" spans="14:17" x14ac:dyDescent="0.25">
      <c r="N570"/>
      <c r="O570"/>
      <c r="P570"/>
      <c r="Q570"/>
    </row>
    <row r="571" spans="14:17" x14ac:dyDescent="0.25">
      <c r="N571"/>
      <c r="O571"/>
      <c r="P571"/>
      <c r="Q571"/>
    </row>
    <row r="572" spans="14:17" x14ac:dyDescent="0.25">
      <c r="N572"/>
      <c r="O572"/>
      <c r="P572"/>
      <c r="Q572"/>
    </row>
    <row r="573" spans="14:17" x14ac:dyDescent="0.25">
      <c r="N573"/>
      <c r="O573"/>
      <c r="P573"/>
      <c r="Q573"/>
    </row>
    <row r="574" spans="14:17" x14ac:dyDescent="0.25">
      <c r="N574"/>
      <c r="O574"/>
      <c r="P574"/>
      <c r="Q574"/>
    </row>
    <row r="575" spans="14:17" x14ac:dyDescent="0.25">
      <c r="N575"/>
      <c r="O575"/>
      <c r="P575"/>
      <c r="Q575"/>
    </row>
    <row r="576" spans="14:17" x14ac:dyDescent="0.25">
      <c r="N576"/>
      <c r="O576"/>
      <c r="P576"/>
      <c r="Q576"/>
    </row>
    <row r="577" spans="14:17" x14ac:dyDescent="0.25">
      <c r="N577"/>
      <c r="O577"/>
      <c r="P577"/>
      <c r="Q577"/>
    </row>
    <row r="578" spans="14:17" x14ac:dyDescent="0.25">
      <c r="N578"/>
      <c r="O578"/>
      <c r="P578"/>
      <c r="Q578"/>
    </row>
    <row r="579" spans="14:17" x14ac:dyDescent="0.25">
      <c r="N579"/>
      <c r="O579"/>
      <c r="P579"/>
      <c r="Q579"/>
    </row>
    <row r="580" spans="14:17" x14ac:dyDescent="0.25">
      <c r="N580"/>
      <c r="O580"/>
      <c r="P580"/>
      <c r="Q580"/>
    </row>
    <row r="581" spans="14:17" x14ac:dyDescent="0.25">
      <c r="N581"/>
      <c r="O581"/>
      <c r="P581"/>
      <c r="Q581"/>
    </row>
    <row r="582" spans="14:17" x14ac:dyDescent="0.25">
      <c r="N582"/>
      <c r="O582"/>
      <c r="P582"/>
      <c r="Q582"/>
    </row>
    <row r="583" spans="14:17" x14ac:dyDescent="0.25">
      <c r="N583"/>
      <c r="O583"/>
      <c r="P583"/>
      <c r="Q583"/>
    </row>
    <row r="584" spans="14:17" x14ac:dyDescent="0.25">
      <c r="N584"/>
      <c r="O584"/>
      <c r="P584"/>
      <c r="Q584"/>
    </row>
    <row r="585" spans="14:17" x14ac:dyDescent="0.25">
      <c r="N585"/>
      <c r="O585"/>
      <c r="P585"/>
      <c r="Q585"/>
    </row>
    <row r="586" spans="14:17" x14ac:dyDescent="0.25">
      <c r="N586"/>
      <c r="O586"/>
      <c r="P586"/>
      <c r="Q586"/>
    </row>
    <row r="587" spans="14:17" x14ac:dyDescent="0.25">
      <c r="N587"/>
      <c r="O587"/>
      <c r="P587"/>
      <c r="Q587"/>
    </row>
    <row r="588" spans="14:17" x14ac:dyDescent="0.25">
      <c r="N588"/>
      <c r="O588"/>
      <c r="P588"/>
      <c r="Q588"/>
    </row>
    <row r="589" spans="14:17" x14ac:dyDescent="0.25">
      <c r="N589"/>
      <c r="O589"/>
      <c r="P589"/>
      <c r="Q589"/>
    </row>
    <row r="590" spans="14:17" x14ac:dyDescent="0.25">
      <c r="N590"/>
      <c r="O590"/>
      <c r="P590"/>
      <c r="Q590"/>
    </row>
    <row r="591" spans="14:17" x14ac:dyDescent="0.25">
      <c r="N591"/>
      <c r="O591"/>
      <c r="P591"/>
      <c r="Q591"/>
    </row>
    <row r="592" spans="14:17" x14ac:dyDescent="0.25">
      <c r="N592"/>
      <c r="O592"/>
      <c r="P592"/>
      <c r="Q592"/>
    </row>
    <row r="593" spans="14:17" x14ac:dyDescent="0.25">
      <c r="N593"/>
      <c r="O593"/>
      <c r="P593"/>
      <c r="Q593"/>
    </row>
    <row r="594" spans="14:17" x14ac:dyDescent="0.25">
      <c r="N594"/>
      <c r="O594"/>
      <c r="P594"/>
      <c r="Q594"/>
    </row>
    <row r="595" spans="14:17" x14ac:dyDescent="0.25">
      <c r="N595"/>
      <c r="O595"/>
      <c r="P595"/>
      <c r="Q595"/>
    </row>
    <row r="596" spans="14:17" x14ac:dyDescent="0.25">
      <c r="N596"/>
      <c r="O596"/>
      <c r="P596"/>
      <c r="Q596"/>
    </row>
    <row r="597" spans="14:17" x14ac:dyDescent="0.25">
      <c r="N597"/>
      <c r="O597"/>
      <c r="P597"/>
      <c r="Q597"/>
    </row>
    <row r="598" spans="14:17" x14ac:dyDescent="0.25">
      <c r="N598"/>
      <c r="O598"/>
      <c r="P598"/>
      <c r="Q598"/>
    </row>
    <row r="599" spans="14:17" x14ac:dyDescent="0.25">
      <c r="N599"/>
      <c r="O599"/>
      <c r="P599"/>
      <c r="Q599"/>
    </row>
    <row r="600" spans="14:17" x14ac:dyDescent="0.25">
      <c r="N600"/>
      <c r="O600"/>
      <c r="P600"/>
      <c r="Q600"/>
    </row>
    <row r="601" spans="14:17" x14ac:dyDescent="0.25">
      <c r="N601"/>
      <c r="O601"/>
      <c r="P601"/>
      <c r="Q601"/>
    </row>
    <row r="602" spans="14:17" x14ac:dyDescent="0.25">
      <c r="N602"/>
      <c r="O602"/>
      <c r="P602"/>
      <c r="Q602"/>
    </row>
    <row r="603" spans="14:17" x14ac:dyDescent="0.25">
      <c r="N603"/>
      <c r="O603"/>
      <c r="P603"/>
      <c r="Q603"/>
    </row>
    <row r="604" spans="14:17" x14ac:dyDescent="0.25">
      <c r="N604"/>
      <c r="O604"/>
      <c r="P604"/>
      <c r="Q604"/>
    </row>
    <row r="605" spans="14:17" x14ac:dyDescent="0.25">
      <c r="N605"/>
      <c r="O605"/>
      <c r="P605"/>
      <c r="Q605"/>
    </row>
    <row r="606" spans="14:17" x14ac:dyDescent="0.25">
      <c r="N606"/>
      <c r="O606"/>
      <c r="P606"/>
      <c r="Q606"/>
    </row>
    <row r="607" spans="14:17" x14ac:dyDescent="0.25">
      <c r="N607"/>
      <c r="O607"/>
      <c r="P607"/>
      <c r="Q607"/>
    </row>
    <row r="608" spans="14:17" x14ac:dyDescent="0.25">
      <c r="N608"/>
      <c r="O608"/>
      <c r="P608"/>
      <c r="Q608"/>
    </row>
    <row r="609" spans="14:17" x14ac:dyDescent="0.25">
      <c r="N609"/>
      <c r="O609"/>
      <c r="P609"/>
      <c r="Q609"/>
    </row>
    <row r="610" spans="14:17" x14ac:dyDescent="0.25">
      <c r="N610"/>
      <c r="O610"/>
      <c r="P610"/>
      <c r="Q610"/>
    </row>
    <row r="611" spans="14:17" x14ac:dyDescent="0.25">
      <c r="N611"/>
      <c r="O611"/>
      <c r="P611"/>
      <c r="Q611"/>
    </row>
    <row r="612" spans="14:17" x14ac:dyDescent="0.25">
      <c r="N612"/>
      <c r="O612"/>
      <c r="P612"/>
      <c r="Q612"/>
    </row>
    <row r="613" spans="14:17" x14ac:dyDescent="0.25">
      <c r="N613"/>
      <c r="O613"/>
      <c r="P613"/>
      <c r="Q613"/>
    </row>
  </sheetData>
  <conditionalFormatting sqref="U2:U10">
    <cfRule type="cellIs" dxfId="3" priority="10" operator="greaterThan">
      <formula>$R$2</formula>
    </cfRule>
  </conditionalFormatting>
  <conditionalFormatting sqref="V2:AB10">
    <cfRule type="cellIs" dxfId="2" priority="3" operator="greaterThan">
      <formula>$R$2</formula>
    </cfRule>
  </conditionalFormatting>
  <conditionalFormatting sqref="AQ1:AQ28">
    <cfRule type="cellIs" dxfId="1" priority="2" operator="greaterThan">
      <formula>$R$2</formula>
    </cfRule>
  </conditionalFormatting>
  <conditionalFormatting sqref="AJ2:AP28">
    <cfRule type="cellIs" dxfId="0" priority="1" operator="greaterThan">
      <formula>$R$2</formula>
    </cfRule>
  </conditionalFormatting>
  <pageMargins left="0.7" right="0.7" top="0.75" bottom="0.75" header="0.3" footer="0.3"/>
  <pageSetup orientation="portrait" r:id="rId1"/>
  <ignoredErrors>
    <ignoredError sqref="U2:AB9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"/>
  <sheetViews>
    <sheetView tabSelected="1" zoomScaleNormal="100" workbookViewId="0">
      <selection activeCell="B21" sqref="B21"/>
    </sheetView>
  </sheetViews>
  <sheetFormatPr defaultRowHeight="12" x14ac:dyDescent="0.2"/>
  <cols>
    <col min="1" max="1" width="10.5703125" style="35" bestFit="1" customWidth="1"/>
    <col min="2" max="5" width="10.5703125" style="35" customWidth="1"/>
    <col min="6" max="7" width="9.140625" style="35"/>
    <col min="8" max="8" width="9.7109375" style="35" bestFit="1" customWidth="1"/>
    <col min="9" max="10" width="9.140625" style="35"/>
    <col min="11" max="11" width="11.42578125" style="35" bestFit="1" customWidth="1"/>
    <col min="12" max="41" width="5.85546875" style="35" customWidth="1"/>
    <col min="42" max="16384" width="9.140625" style="35"/>
  </cols>
  <sheetData>
    <row r="1" spans="1:41" x14ac:dyDescent="0.2">
      <c r="B1" s="36"/>
      <c r="C1" s="36"/>
      <c r="D1" s="36"/>
      <c r="E1" s="36"/>
      <c r="F1" s="37" t="s">
        <v>84</v>
      </c>
      <c r="G1" s="37" t="s">
        <v>85</v>
      </c>
      <c r="H1" s="37" t="s">
        <v>86</v>
      </c>
      <c r="K1" s="37" t="s">
        <v>87</v>
      </c>
      <c r="L1" s="38">
        <v>1</v>
      </c>
      <c r="M1" s="38">
        <v>2</v>
      </c>
      <c r="N1" s="38">
        <v>3</v>
      </c>
      <c r="O1" s="38">
        <v>4</v>
      </c>
      <c r="P1" s="38">
        <v>5</v>
      </c>
      <c r="Q1" s="38">
        <v>6</v>
      </c>
      <c r="R1" s="38">
        <v>7</v>
      </c>
      <c r="S1" s="38">
        <v>8</v>
      </c>
      <c r="T1" s="38">
        <v>9</v>
      </c>
      <c r="U1" s="38">
        <v>10</v>
      </c>
      <c r="V1" s="38">
        <v>11</v>
      </c>
      <c r="W1" s="38">
        <v>12</v>
      </c>
      <c r="X1" s="38">
        <v>13</v>
      </c>
      <c r="Y1" s="38">
        <v>14</v>
      </c>
      <c r="Z1" s="38">
        <v>15</v>
      </c>
      <c r="AA1" s="38">
        <v>16</v>
      </c>
      <c r="AB1" s="38">
        <v>17</v>
      </c>
      <c r="AC1" s="38">
        <v>18</v>
      </c>
      <c r="AD1" s="38">
        <v>19</v>
      </c>
      <c r="AE1" s="38">
        <v>20</v>
      </c>
      <c r="AF1" s="38">
        <v>21</v>
      </c>
      <c r="AG1" s="38">
        <v>22</v>
      </c>
      <c r="AH1" s="38">
        <v>23</v>
      </c>
      <c r="AI1" s="38">
        <v>24</v>
      </c>
      <c r="AJ1" s="38">
        <v>25</v>
      </c>
      <c r="AK1" s="38">
        <v>26</v>
      </c>
      <c r="AL1" s="38">
        <v>27</v>
      </c>
      <c r="AM1" s="38">
        <v>28</v>
      </c>
      <c r="AN1" s="38">
        <v>29</v>
      </c>
      <c r="AO1" s="38">
        <v>30</v>
      </c>
    </row>
    <row r="2" spans="1:41" x14ac:dyDescent="0.2">
      <c r="B2" s="37" t="s">
        <v>88</v>
      </c>
      <c r="C2" s="37" t="s">
        <v>89</v>
      </c>
      <c r="D2" s="37" t="s">
        <v>90</v>
      </c>
      <c r="E2" s="37" t="s">
        <v>91</v>
      </c>
      <c r="F2" s="37" t="s">
        <v>92</v>
      </c>
      <c r="G2" s="37" t="s">
        <v>93</v>
      </c>
      <c r="H2" s="37" t="s">
        <v>94</v>
      </c>
      <c r="L2" s="38">
        <v>2014</v>
      </c>
      <c r="M2" s="38">
        <v>2015</v>
      </c>
      <c r="N2" s="38">
        <v>2016</v>
      </c>
      <c r="O2" s="38">
        <v>2017</v>
      </c>
      <c r="P2" s="38">
        <v>2018</v>
      </c>
      <c r="Q2" s="38">
        <v>2019</v>
      </c>
      <c r="R2" s="38">
        <v>2020</v>
      </c>
      <c r="S2" s="38">
        <v>2021</v>
      </c>
      <c r="T2" s="38">
        <v>2022</v>
      </c>
      <c r="U2" s="38">
        <v>2023</v>
      </c>
      <c r="V2" s="38">
        <v>2024</v>
      </c>
      <c r="W2" s="38">
        <v>2025</v>
      </c>
      <c r="X2" s="38">
        <v>2026</v>
      </c>
      <c r="Y2" s="38">
        <v>2027</v>
      </c>
      <c r="Z2" s="38">
        <v>2028</v>
      </c>
      <c r="AA2" s="38">
        <v>2029</v>
      </c>
      <c r="AB2" s="38">
        <v>2030</v>
      </c>
      <c r="AC2" s="38">
        <v>2031</v>
      </c>
      <c r="AD2" s="38">
        <v>2032</v>
      </c>
      <c r="AE2" s="38">
        <v>2033</v>
      </c>
      <c r="AF2" s="38">
        <v>2034</v>
      </c>
      <c r="AG2" s="38">
        <v>2035</v>
      </c>
      <c r="AH2" s="38">
        <v>2036</v>
      </c>
      <c r="AI2" s="38">
        <v>2037</v>
      </c>
      <c r="AJ2" s="38">
        <v>2038</v>
      </c>
      <c r="AK2" s="38">
        <v>2039</v>
      </c>
      <c r="AL2" s="38">
        <v>2040</v>
      </c>
      <c r="AM2" s="38">
        <v>2041</v>
      </c>
      <c r="AN2" s="38">
        <v>2042</v>
      </c>
      <c r="AO2" s="38">
        <v>2043</v>
      </c>
    </row>
    <row r="3" spans="1:41" x14ac:dyDescent="0.2">
      <c r="A3" s="39" t="s">
        <v>16</v>
      </c>
      <c r="B3" s="40">
        <f>INDEX('Cálculo Gatilho'!AR:AR,MATCH(Resumo!A3,'Cálculo Gatilho'!AS:AS,0))</f>
        <v>24.499999999999996</v>
      </c>
      <c r="C3" s="41">
        <f>INDEX('Cálculo Gatilho'!EI:EI,MATCH(Resumo!$A3,'Cálculo Gatilho'!$AS:$AS,0))</f>
        <v>0</v>
      </c>
      <c r="D3" s="41">
        <f>INDEX('Cálculo Gatilho'!EJ:EJ,MATCH(Resumo!$A3,'Cálculo Gatilho'!$AS:$AS,0))</f>
        <v>0</v>
      </c>
      <c r="E3" s="41">
        <f>INDEX('Cálculo Gatilho'!EK:EK,MATCH(Resumo!$A3,'Cálculo Gatilho'!$AS:$AS,0))</f>
        <v>0</v>
      </c>
      <c r="F3" s="42">
        <f>$B3*C3</f>
        <v>0</v>
      </c>
      <c r="G3" s="42">
        <f t="shared" ref="G3:H18" si="0">$B3*D3</f>
        <v>0</v>
      </c>
      <c r="H3" s="42">
        <f t="shared" si="0"/>
        <v>0</v>
      </c>
      <c r="K3" s="38" t="s">
        <v>84</v>
      </c>
      <c r="L3" s="43">
        <f>SUMPRODUCT('Cálculo Gatilho'!$AR$4:$AR$100,'Cálculo Gatilho'!AT4:AT100)</f>
        <v>0</v>
      </c>
      <c r="M3" s="43">
        <f>SUMPRODUCT('Cálculo Gatilho'!$AR$4:$AR$100,'Cálculo Gatilho'!AU4:AU100)</f>
        <v>0</v>
      </c>
      <c r="N3" s="43">
        <f>SUMPRODUCT('Cálculo Gatilho'!$AR$4:$AR$100,'Cálculo Gatilho'!AV4:AV100)</f>
        <v>0</v>
      </c>
      <c r="O3" s="43">
        <f>SUMPRODUCT('Cálculo Gatilho'!$AR$4:$AR$100,'Cálculo Gatilho'!AW4:AW100)</f>
        <v>0</v>
      </c>
      <c r="P3" s="43">
        <f>SUMPRODUCT('Cálculo Gatilho'!$AR$4:$AR$100,'Cálculo Gatilho'!AX4:AX100)</f>
        <v>0</v>
      </c>
      <c r="Q3" s="43">
        <f>SUMPRODUCT('Cálculo Gatilho'!$AR$4:$AR$100,'Cálculo Gatilho'!AY4:AY100)</f>
        <v>0</v>
      </c>
      <c r="R3" s="43">
        <f>SUMPRODUCT('Cálculo Gatilho'!$AR$4:$AR$100,'Cálculo Gatilho'!AZ4:AZ100)</f>
        <v>0</v>
      </c>
      <c r="S3" s="43">
        <f>SUMPRODUCT('Cálculo Gatilho'!$AR$4:$AR$100,'Cálculo Gatilho'!BA4:BA100)</f>
        <v>0</v>
      </c>
      <c r="T3" s="43">
        <f>SUMPRODUCT('Cálculo Gatilho'!$AR$4:$AR$100,'Cálculo Gatilho'!BB4:BB100)</f>
        <v>0</v>
      </c>
      <c r="U3" s="43">
        <f>SUMPRODUCT('Cálculo Gatilho'!$AR$4:$AR$100,'Cálculo Gatilho'!BC4:BC100)</f>
        <v>0</v>
      </c>
      <c r="V3" s="43">
        <f>SUMPRODUCT('Cálculo Gatilho'!$AR$4:$AR$100,'Cálculo Gatilho'!BD4:BD100)</f>
        <v>0</v>
      </c>
      <c r="W3" s="43">
        <f>SUMPRODUCT('Cálculo Gatilho'!$AR$4:$AR$100,'Cálculo Gatilho'!BE4:BE100)</f>
        <v>0</v>
      </c>
      <c r="X3" s="43">
        <f>SUMPRODUCT('Cálculo Gatilho'!$AR$4:$AR$100,'Cálculo Gatilho'!BF4:BF100)</f>
        <v>0</v>
      </c>
      <c r="Y3" s="43">
        <f>SUMPRODUCT('Cálculo Gatilho'!$AR$4:$AR$100,'Cálculo Gatilho'!BG4:BG100)</f>
        <v>0</v>
      </c>
      <c r="Z3" s="43">
        <f>SUMPRODUCT('Cálculo Gatilho'!$AR$4:$AR$100,'Cálculo Gatilho'!BH4:BH100)</f>
        <v>0</v>
      </c>
      <c r="AA3" s="43">
        <f>SUMPRODUCT('Cálculo Gatilho'!$AR$4:$AR$100,'Cálculo Gatilho'!BI4:BI100)</f>
        <v>0</v>
      </c>
      <c r="AB3" s="43">
        <f>SUMPRODUCT('Cálculo Gatilho'!$AR$4:$AR$100,'Cálculo Gatilho'!BJ4:BJ100)</f>
        <v>0</v>
      </c>
      <c r="AC3" s="43">
        <f>SUMPRODUCT('Cálculo Gatilho'!$AR$4:$AR$100,'Cálculo Gatilho'!BK4:BK100)</f>
        <v>0</v>
      </c>
      <c r="AD3" s="43">
        <f>SUMPRODUCT('Cálculo Gatilho'!$AR$4:$AR$100,'Cálculo Gatilho'!BL4:BL100)</f>
        <v>0</v>
      </c>
      <c r="AE3" s="43">
        <f>SUMPRODUCT('Cálculo Gatilho'!$AR$4:$AR$100,'Cálculo Gatilho'!BM4:BM100)</f>
        <v>0</v>
      </c>
      <c r="AF3" s="43">
        <f>SUMPRODUCT('Cálculo Gatilho'!$AR$4:$AR$100,'Cálculo Gatilho'!BN4:BN100)</f>
        <v>0</v>
      </c>
      <c r="AG3" s="43">
        <f>SUMPRODUCT('Cálculo Gatilho'!$AR$4:$AR$100,'Cálculo Gatilho'!BO4:BO100)</f>
        <v>0</v>
      </c>
      <c r="AH3" s="43">
        <f>SUMPRODUCT('Cálculo Gatilho'!$AR$4:$AR$100,'Cálculo Gatilho'!BP4:BP100)</f>
        <v>0</v>
      </c>
      <c r="AI3" s="43">
        <f>SUMPRODUCT('Cálculo Gatilho'!$AR$4:$AR$100,'Cálculo Gatilho'!BQ4:BQ100)</f>
        <v>0</v>
      </c>
      <c r="AJ3" s="43">
        <f>SUMPRODUCT('Cálculo Gatilho'!$AR$4:$AR$100,'Cálculo Gatilho'!BR4:BR100)</f>
        <v>0</v>
      </c>
      <c r="AK3" s="43">
        <f>SUMPRODUCT('Cálculo Gatilho'!$AR$4:$AR$100,'Cálculo Gatilho'!BS4:BS100)</f>
        <v>0</v>
      </c>
      <c r="AL3" s="43">
        <f>SUMPRODUCT('Cálculo Gatilho'!$AR$4:$AR$100,'Cálculo Gatilho'!BT4:BT100)</f>
        <v>0</v>
      </c>
      <c r="AM3" s="43">
        <f>SUMPRODUCT('Cálculo Gatilho'!$AR$4:$AR$100,'Cálculo Gatilho'!BU4:BU100)</f>
        <v>0</v>
      </c>
      <c r="AN3" s="43">
        <f>SUMPRODUCT('Cálculo Gatilho'!$AR$4:$AR$100,'Cálculo Gatilho'!BV4:BV100)</f>
        <v>0</v>
      </c>
      <c r="AO3" s="43">
        <f>SUMPRODUCT('Cálculo Gatilho'!$AR$4:$AR$100,'Cálculo Gatilho'!BW4:BW100)</f>
        <v>0</v>
      </c>
    </row>
    <row r="4" spans="1:41" x14ac:dyDescent="0.2">
      <c r="A4" s="39" t="s">
        <v>28</v>
      </c>
      <c r="B4" s="40">
        <f>INDEX('Cálculo Gatilho'!AR:AR,MATCH(Resumo!A4,'Cálculo Gatilho'!AS:AS,0))</f>
        <v>3.3000000000000043</v>
      </c>
      <c r="C4" s="41">
        <f>INDEX('Cálculo Gatilho'!EI:EI,MATCH(Resumo!$A4,'Cálculo Gatilho'!$AS:$AS,0))</f>
        <v>0</v>
      </c>
      <c r="D4" s="41">
        <f>INDEX('Cálculo Gatilho'!EJ:EJ,MATCH(Resumo!$A4,'Cálculo Gatilho'!$AS:$AS,0))</f>
        <v>0</v>
      </c>
      <c r="E4" s="41">
        <f>INDEX('Cálculo Gatilho'!EK:EK,MATCH(Resumo!$A4,'Cálculo Gatilho'!$AS:$AS,0))</f>
        <v>0</v>
      </c>
      <c r="F4" s="42">
        <f t="shared" ref="F4:H29" si="1">$B4*C4</f>
        <v>0</v>
      </c>
      <c r="G4" s="42">
        <f t="shared" si="0"/>
        <v>0</v>
      </c>
      <c r="H4" s="42">
        <f t="shared" si="0"/>
        <v>0</v>
      </c>
      <c r="K4" s="38" t="s">
        <v>85</v>
      </c>
      <c r="L4" s="43">
        <f>SUMPRODUCT('Cálculo Gatilho'!$AR$4:$AR$100,'Cálculo Gatilho'!BY4:BY100)</f>
        <v>0</v>
      </c>
      <c r="M4" s="43">
        <f>SUMPRODUCT('Cálculo Gatilho'!$AR$4:$AR$100,'Cálculo Gatilho'!BZ4:BZ100)</f>
        <v>0</v>
      </c>
      <c r="N4" s="43">
        <f>SUMPRODUCT('Cálculo Gatilho'!$AR$4:$AR$100,'Cálculo Gatilho'!CA4:CA100)</f>
        <v>0</v>
      </c>
      <c r="O4" s="43">
        <f>SUMPRODUCT('Cálculo Gatilho'!$AR$4:$AR$100,'Cálculo Gatilho'!CB4:CB100)</f>
        <v>0</v>
      </c>
      <c r="P4" s="43">
        <f>SUMPRODUCT('Cálculo Gatilho'!$AR$4:$AR$100,'Cálculo Gatilho'!CC4:CC100)</f>
        <v>0</v>
      </c>
      <c r="Q4" s="43">
        <f>SUMPRODUCT('Cálculo Gatilho'!$AR$4:$AR$100,'Cálculo Gatilho'!CD4:CD100)</f>
        <v>0</v>
      </c>
      <c r="R4" s="43">
        <f>SUMPRODUCT('Cálculo Gatilho'!$AR$4:$AR$100,'Cálculo Gatilho'!CE4:CE100)</f>
        <v>0</v>
      </c>
      <c r="S4" s="43">
        <f>SUMPRODUCT('Cálculo Gatilho'!$AR$4:$AR$100,'Cálculo Gatilho'!CF4:CF100)</f>
        <v>0</v>
      </c>
      <c r="T4" s="43">
        <f>SUMPRODUCT('Cálculo Gatilho'!$AR$4:$AR$100,'Cálculo Gatilho'!CG4:CG100)</f>
        <v>0</v>
      </c>
      <c r="U4" s="43">
        <f>SUMPRODUCT('Cálculo Gatilho'!$AR$4:$AR$100,'Cálculo Gatilho'!CH4:CH100)</f>
        <v>0</v>
      </c>
      <c r="V4" s="43">
        <f>SUMPRODUCT('Cálculo Gatilho'!$AR$4:$AR$100,'Cálculo Gatilho'!CI4:CI100)</f>
        <v>0</v>
      </c>
      <c r="W4" s="43">
        <f>SUMPRODUCT('Cálculo Gatilho'!$AR$4:$AR$100,'Cálculo Gatilho'!CJ4:CJ100)</f>
        <v>0</v>
      </c>
      <c r="X4" s="43">
        <f>SUMPRODUCT('Cálculo Gatilho'!$AR$4:$AR$100,'Cálculo Gatilho'!CK4:CK100)</f>
        <v>0</v>
      </c>
      <c r="Y4" s="43">
        <f>SUMPRODUCT('Cálculo Gatilho'!$AR$4:$AR$100,'Cálculo Gatilho'!CL4:CL100)</f>
        <v>0</v>
      </c>
      <c r="Z4" s="43">
        <f>SUMPRODUCT('Cálculo Gatilho'!$AR$4:$AR$100,'Cálculo Gatilho'!CM4:CM100)</f>
        <v>0</v>
      </c>
      <c r="AA4" s="43">
        <f>SUMPRODUCT('Cálculo Gatilho'!$AR$4:$AR$100,'Cálculo Gatilho'!CN4:CN100)</f>
        <v>0</v>
      </c>
      <c r="AB4" s="43">
        <f>SUMPRODUCT('Cálculo Gatilho'!$AR$4:$AR$100,'Cálculo Gatilho'!CO4:CO100)</f>
        <v>0</v>
      </c>
      <c r="AC4" s="43">
        <f>SUMPRODUCT('Cálculo Gatilho'!$AR$4:$AR$100,'Cálculo Gatilho'!CP4:CP100)</f>
        <v>0</v>
      </c>
      <c r="AD4" s="43">
        <f>SUMPRODUCT('Cálculo Gatilho'!$AR$4:$AR$100,'Cálculo Gatilho'!CQ4:CQ100)</f>
        <v>0</v>
      </c>
      <c r="AE4" s="43">
        <f>SUMPRODUCT('Cálculo Gatilho'!$AR$4:$AR$100,'Cálculo Gatilho'!CR4:CR100)</f>
        <v>0</v>
      </c>
      <c r="AF4" s="43">
        <f>SUMPRODUCT('Cálculo Gatilho'!$AR$4:$AR$100,'Cálculo Gatilho'!CS4:CS100)</f>
        <v>0</v>
      </c>
      <c r="AG4" s="43">
        <f>SUMPRODUCT('Cálculo Gatilho'!$AR$4:$AR$100,'Cálculo Gatilho'!CT4:CT100)</f>
        <v>0</v>
      </c>
      <c r="AH4" s="43">
        <f>SUMPRODUCT('Cálculo Gatilho'!$AR$4:$AR$100,'Cálculo Gatilho'!CU4:CU100)</f>
        <v>0</v>
      </c>
      <c r="AI4" s="43">
        <f>SUMPRODUCT('Cálculo Gatilho'!$AR$4:$AR$100,'Cálculo Gatilho'!CV4:CV100)</f>
        <v>0</v>
      </c>
      <c r="AJ4" s="43">
        <f>SUMPRODUCT('Cálculo Gatilho'!$AR$4:$AR$100,'Cálculo Gatilho'!CW4:CW100)</f>
        <v>0</v>
      </c>
      <c r="AK4" s="43">
        <f>SUMPRODUCT('Cálculo Gatilho'!$AR$4:$AR$100,'Cálculo Gatilho'!CX4:CX100)</f>
        <v>0</v>
      </c>
      <c r="AL4" s="43">
        <f>SUMPRODUCT('Cálculo Gatilho'!$AR$4:$AR$100,'Cálculo Gatilho'!CY4:CY100)</f>
        <v>0</v>
      </c>
      <c r="AM4" s="43">
        <f>SUMPRODUCT('Cálculo Gatilho'!$AR$4:$AR$100,'Cálculo Gatilho'!CZ4:CZ100)</f>
        <v>0</v>
      </c>
      <c r="AN4" s="43">
        <f>SUMPRODUCT('Cálculo Gatilho'!$AR$4:$AR$100,'Cálculo Gatilho'!DA4:DA100)</f>
        <v>0</v>
      </c>
      <c r="AO4" s="43">
        <f>SUMPRODUCT('Cálculo Gatilho'!$AR$4:$AR$100,'Cálculo Gatilho'!DB4:DB100)</f>
        <v>0</v>
      </c>
    </row>
    <row r="5" spans="1:41" x14ac:dyDescent="0.2">
      <c r="A5" s="39" t="s">
        <v>31</v>
      </c>
      <c r="B5" s="40">
        <f>INDEX('Cálculo Gatilho'!AR:AR,MATCH(Resumo!A5,'Cálculo Gatilho'!AS:AS,0))</f>
        <v>12.5</v>
      </c>
      <c r="C5" s="41">
        <f>INDEX('Cálculo Gatilho'!EI:EI,MATCH(Resumo!$A5,'Cálculo Gatilho'!$AS:$AS,0))</f>
        <v>0</v>
      </c>
      <c r="D5" s="41">
        <f>INDEX('Cálculo Gatilho'!EJ:EJ,MATCH(Resumo!$A5,'Cálculo Gatilho'!$AS:$AS,0))</f>
        <v>0</v>
      </c>
      <c r="E5" s="41">
        <f>INDEX('Cálculo Gatilho'!EK:EK,MATCH(Resumo!$A5,'Cálculo Gatilho'!$AS:$AS,0))</f>
        <v>0</v>
      </c>
      <c r="F5" s="42">
        <f t="shared" si="1"/>
        <v>0</v>
      </c>
      <c r="G5" s="42">
        <f t="shared" si="0"/>
        <v>0</v>
      </c>
      <c r="H5" s="42">
        <f t="shared" si="0"/>
        <v>0</v>
      </c>
      <c r="K5" s="38" t="s">
        <v>86</v>
      </c>
      <c r="L5" s="43">
        <f>SUMPRODUCT('Cálculo Gatilho'!$AR$4:$AR$100,'Cálculo Gatilho'!DD4:DD100)</f>
        <v>0</v>
      </c>
      <c r="M5" s="43">
        <f>SUMPRODUCT('Cálculo Gatilho'!$AR$4:$AR$100,'Cálculo Gatilho'!DE4:DE100)</f>
        <v>0</v>
      </c>
      <c r="N5" s="43">
        <f>SUMPRODUCT('Cálculo Gatilho'!$AR$4:$AR$100,'Cálculo Gatilho'!DF4:DF100)</f>
        <v>0</v>
      </c>
      <c r="O5" s="43">
        <f>SUMPRODUCT('Cálculo Gatilho'!$AR$4:$AR$100,'Cálculo Gatilho'!DG4:DG100)</f>
        <v>0</v>
      </c>
      <c r="P5" s="43">
        <f>SUMPRODUCT('Cálculo Gatilho'!$AR$4:$AR$100,'Cálculo Gatilho'!DH4:DH100)</f>
        <v>0</v>
      </c>
      <c r="Q5" s="43">
        <f>SUMPRODUCT('Cálculo Gatilho'!$AR$4:$AR$100,'Cálculo Gatilho'!DI4:DI100)</f>
        <v>0</v>
      </c>
      <c r="R5" s="43">
        <f>SUMPRODUCT('Cálculo Gatilho'!$AR$4:$AR$100,'Cálculo Gatilho'!DJ4:DJ100)</f>
        <v>0</v>
      </c>
      <c r="S5" s="43">
        <f>SUMPRODUCT('Cálculo Gatilho'!$AR$4:$AR$100,'Cálculo Gatilho'!DK4:DK100)</f>
        <v>0</v>
      </c>
      <c r="T5" s="43">
        <f>SUMPRODUCT('Cálculo Gatilho'!$AR$4:$AR$100,'Cálculo Gatilho'!DL4:DL100)</f>
        <v>0</v>
      </c>
      <c r="U5" s="43">
        <f>SUMPRODUCT('Cálculo Gatilho'!$AR$4:$AR$100,'Cálculo Gatilho'!DM4:DM100)</f>
        <v>0</v>
      </c>
      <c r="V5" s="43">
        <f>SUMPRODUCT('Cálculo Gatilho'!$AR$4:$AR$100,'Cálculo Gatilho'!DN4:DN100)</f>
        <v>0</v>
      </c>
      <c r="W5" s="43">
        <f>SUMPRODUCT('Cálculo Gatilho'!$AR$4:$AR$100,'Cálculo Gatilho'!DO4:DO100)</f>
        <v>0</v>
      </c>
      <c r="X5" s="43">
        <f>SUMPRODUCT('Cálculo Gatilho'!$AR$4:$AR$100,'Cálculo Gatilho'!DP4:DP100)</f>
        <v>0</v>
      </c>
      <c r="Y5" s="43">
        <f>SUMPRODUCT('Cálculo Gatilho'!$AR$4:$AR$100,'Cálculo Gatilho'!DQ4:DQ100)</f>
        <v>0</v>
      </c>
      <c r="Z5" s="43">
        <f>SUMPRODUCT('Cálculo Gatilho'!$AR$4:$AR$100,'Cálculo Gatilho'!DR4:DR100)</f>
        <v>0</v>
      </c>
      <c r="AA5" s="43">
        <f>SUMPRODUCT('Cálculo Gatilho'!$AR$4:$AR$100,'Cálculo Gatilho'!DS4:DS100)</f>
        <v>0</v>
      </c>
      <c r="AB5" s="43">
        <f>SUMPRODUCT('Cálculo Gatilho'!$AR$4:$AR$100,'Cálculo Gatilho'!DT4:DT100)</f>
        <v>0</v>
      </c>
      <c r="AC5" s="43">
        <f>SUMPRODUCT('Cálculo Gatilho'!$AR$4:$AR$100,'Cálculo Gatilho'!DU4:DU100)</f>
        <v>0</v>
      </c>
      <c r="AD5" s="43">
        <f>SUMPRODUCT('Cálculo Gatilho'!$AR$4:$AR$100,'Cálculo Gatilho'!DV4:DV100)</f>
        <v>0</v>
      </c>
      <c r="AE5" s="43">
        <f>SUMPRODUCT('Cálculo Gatilho'!$AR$4:$AR$100,'Cálculo Gatilho'!DW4:DW100)</f>
        <v>0</v>
      </c>
      <c r="AF5" s="43">
        <f>SUMPRODUCT('Cálculo Gatilho'!$AR$4:$AR$100,'Cálculo Gatilho'!DX4:DX100)</f>
        <v>0</v>
      </c>
      <c r="AG5" s="43">
        <f>SUMPRODUCT('Cálculo Gatilho'!$AR$4:$AR$100,'Cálculo Gatilho'!DY4:DY100)</f>
        <v>0</v>
      </c>
      <c r="AH5" s="43">
        <f>SUMPRODUCT('Cálculo Gatilho'!$AR$4:$AR$100,'Cálculo Gatilho'!DZ4:DZ100)</f>
        <v>0</v>
      </c>
      <c r="AI5" s="43">
        <f>SUMPRODUCT('Cálculo Gatilho'!$AR$4:$AR$100,'Cálculo Gatilho'!EA4:EA100)</f>
        <v>0</v>
      </c>
      <c r="AJ5" s="43">
        <f>SUMPRODUCT('Cálculo Gatilho'!$AR$4:$AR$100,'Cálculo Gatilho'!EB4:EB100)</f>
        <v>0</v>
      </c>
      <c r="AK5" s="43">
        <f>SUMPRODUCT('Cálculo Gatilho'!$AR$4:$AR$100,'Cálculo Gatilho'!EC4:EC100)</f>
        <v>0</v>
      </c>
      <c r="AL5" s="43">
        <f>SUMPRODUCT('Cálculo Gatilho'!$AR$4:$AR$100,'Cálculo Gatilho'!ED4:ED100)</f>
        <v>0</v>
      </c>
      <c r="AM5" s="43">
        <f>SUMPRODUCT('Cálculo Gatilho'!$AR$4:$AR$100,'Cálculo Gatilho'!EE4:EE100)</f>
        <v>0</v>
      </c>
      <c r="AN5" s="43">
        <f>SUMPRODUCT('Cálculo Gatilho'!$AR$4:$AR$100,'Cálculo Gatilho'!EF4:EF100)</f>
        <v>0</v>
      </c>
      <c r="AO5" s="43">
        <f>SUMPRODUCT('Cálculo Gatilho'!$AR$4:$AR$100,'Cálculo Gatilho'!EG4:EG100)</f>
        <v>0</v>
      </c>
    </row>
    <row r="6" spans="1:41" x14ac:dyDescent="0.2">
      <c r="A6" s="39" t="s">
        <v>34</v>
      </c>
      <c r="B6" s="40">
        <f>INDEX('Cálculo Gatilho'!AR:AR,MATCH(Resumo!A6,'Cálculo Gatilho'!AS:AS,0))</f>
        <v>30.9</v>
      </c>
      <c r="C6" s="41">
        <f>INDEX('Cálculo Gatilho'!EI:EI,MATCH(Resumo!$A6,'Cálculo Gatilho'!$AS:$AS,0))</f>
        <v>0</v>
      </c>
      <c r="D6" s="41">
        <f>INDEX('Cálculo Gatilho'!EJ:EJ,MATCH(Resumo!$A6,'Cálculo Gatilho'!$AS:$AS,0))</f>
        <v>0</v>
      </c>
      <c r="E6" s="41">
        <f>INDEX('Cálculo Gatilho'!EK:EK,MATCH(Resumo!$A6,'Cálculo Gatilho'!$AS:$AS,0))</f>
        <v>0</v>
      </c>
      <c r="F6" s="42">
        <f t="shared" si="1"/>
        <v>0</v>
      </c>
      <c r="G6" s="42">
        <f t="shared" si="0"/>
        <v>0</v>
      </c>
      <c r="H6" s="42">
        <f t="shared" si="0"/>
        <v>0</v>
      </c>
    </row>
    <row r="7" spans="1:41" x14ac:dyDescent="0.2">
      <c r="A7" s="39" t="s">
        <v>37</v>
      </c>
      <c r="B7" s="40">
        <f>INDEX('Cálculo Gatilho'!AR:AR,MATCH(Resumo!A7,'Cálculo Gatilho'!AS:AS,0))</f>
        <v>6.7000000000000028</v>
      </c>
      <c r="C7" s="41">
        <f>INDEX('Cálculo Gatilho'!EI:EI,MATCH(Resumo!$A7,'Cálculo Gatilho'!$AS:$AS,0))</f>
        <v>0</v>
      </c>
      <c r="D7" s="41">
        <f>INDEX('Cálculo Gatilho'!EJ:EJ,MATCH(Resumo!$A7,'Cálculo Gatilho'!$AS:$AS,0))</f>
        <v>0</v>
      </c>
      <c r="E7" s="41">
        <f>INDEX('Cálculo Gatilho'!EK:EK,MATCH(Resumo!$A7,'Cálculo Gatilho'!$AS:$AS,0))</f>
        <v>0</v>
      </c>
      <c r="F7" s="42">
        <f t="shared" si="1"/>
        <v>0</v>
      </c>
      <c r="G7" s="42">
        <f t="shared" si="0"/>
        <v>0</v>
      </c>
      <c r="H7" s="42">
        <f t="shared" si="0"/>
        <v>0</v>
      </c>
      <c r="K7" s="37" t="s">
        <v>95</v>
      </c>
      <c r="L7" s="38">
        <v>1</v>
      </c>
      <c r="M7" s="38">
        <v>2</v>
      </c>
      <c r="N7" s="38">
        <v>3</v>
      </c>
      <c r="O7" s="38">
        <v>4</v>
      </c>
      <c r="P7" s="38">
        <v>5</v>
      </c>
      <c r="Q7" s="38">
        <v>6</v>
      </c>
      <c r="R7" s="38">
        <v>7</v>
      </c>
      <c r="S7" s="38">
        <v>8</v>
      </c>
      <c r="T7" s="38">
        <v>9</v>
      </c>
      <c r="U7" s="38">
        <v>10</v>
      </c>
      <c r="V7" s="38">
        <v>11</v>
      </c>
      <c r="W7" s="38">
        <v>12</v>
      </c>
      <c r="X7" s="38">
        <v>13</v>
      </c>
      <c r="Y7" s="38">
        <v>14</v>
      </c>
      <c r="Z7" s="38">
        <v>15</v>
      </c>
      <c r="AA7" s="38">
        <v>16</v>
      </c>
      <c r="AB7" s="38">
        <v>17</v>
      </c>
      <c r="AC7" s="38">
        <v>18</v>
      </c>
      <c r="AD7" s="38">
        <v>19</v>
      </c>
      <c r="AE7" s="38">
        <v>20</v>
      </c>
      <c r="AF7" s="38">
        <v>21</v>
      </c>
      <c r="AG7" s="38">
        <v>22</v>
      </c>
      <c r="AH7" s="38">
        <v>23</v>
      </c>
      <c r="AI7" s="38">
        <v>24</v>
      </c>
      <c r="AJ7" s="38">
        <v>25</v>
      </c>
      <c r="AK7" s="38">
        <v>26</v>
      </c>
      <c r="AL7" s="38">
        <v>27</v>
      </c>
      <c r="AM7" s="38">
        <v>28</v>
      </c>
      <c r="AN7" s="38">
        <v>29</v>
      </c>
      <c r="AO7" s="38">
        <v>30</v>
      </c>
    </row>
    <row r="8" spans="1:41" x14ac:dyDescent="0.2">
      <c r="A8" s="39" t="s">
        <v>40</v>
      </c>
      <c r="B8" s="40">
        <f>INDEX('Cálculo Gatilho'!AR:AR,MATCH(Resumo!A8,'Cálculo Gatilho'!AS:AS,0))</f>
        <v>1.2999999999999972</v>
      </c>
      <c r="C8" s="41">
        <f>INDEX('Cálculo Gatilho'!EI:EI,MATCH(Resumo!$A8,'Cálculo Gatilho'!$AS:$AS,0))</f>
        <v>0</v>
      </c>
      <c r="D8" s="41">
        <f>INDEX('Cálculo Gatilho'!EJ:EJ,MATCH(Resumo!$A8,'Cálculo Gatilho'!$AS:$AS,0))</f>
        <v>0</v>
      </c>
      <c r="E8" s="41">
        <f>INDEX('Cálculo Gatilho'!EK:EK,MATCH(Resumo!$A8,'Cálculo Gatilho'!$AS:$AS,0))</f>
        <v>0</v>
      </c>
      <c r="F8" s="42">
        <f t="shared" si="1"/>
        <v>0</v>
      </c>
      <c r="G8" s="42">
        <f t="shared" si="0"/>
        <v>0</v>
      </c>
      <c r="H8" s="42">
        <f t="shared" si="0"/>
        <v>0</v>
      </c>
      <c r="L8" s="38">
        <v>2014</v>
      </c>
      <c r="M8" s="38">
        <v>2015</v>
      </c>
      <c r="N8" s="38">
        <v>2016</v>
      </c>
      <c r="O8" s="38">
        <v>2017</v>
      </c>
      <c r="P8" s="38">
        <v>2018</v>
      </c>
      <c r="Q8" s="38">
        <v>2019</v>
      </c>
      <c r="R8" s="38">
        <v>2020</v>
      </c>
      <c r="S8" s="38">
        <v>2021</v>
      </c>
      <c r="T8" s="38">
        <v>2022</v>
      </c>
      <c r="U8" s="38">
        <v>2023</v>
      </c>
      <c r="V8" s="38">
        <v>2024</v>
      </c>
      <c r="W8" s="38">
        <v>2025</v>
      </c>
      <c r="X8" s="38">
        <v>2026</v>
      </c>
      <c r="Y8" s="38">
        <v>2027</v>
      </c>
      <c r="Z8" s="38">
        <v>2028</v>
      </c>
      <c r="AA8" s="38">
        <v>2029</v>
      </c>
      <c r="AB8" s="38">
        <v>2030</v>
      </c>
      <c r="AC8" s="38">
        <v>2031</v>
      </c>
      <c r="AD8" s="38">
        <v>2032</v>
      </c>
      <c r="AE8" s="38">
        <v>2033</v>
      </c>
      <c r="AF8" s="38">
        <v>2034</v>
      </c>
      <c r="AG8" s="38">
        <v>2035</v>
      </c>
      <c r="AH8" s="38">
        <v>2036</v>
      </c>
      <c r="AI8" s="38">
        <v>2037</v>
      </c>
      <c r="AJ8" s="38">
        <v>2038</v>
      </c>
      <c r="AK8" s="38">
        <v>2039</v>
      </c>
      <c r="AL8" s="38">
        <v>2040</v>
      </c>
      <c r="AM8" s="38">
        <v>2041</v>
      </c>
      <c r="AN8" s="38">
        <v>2042</v>
      </c>
      <c r="AO8" s="38">
        <v>2043</v>
      </c>
    </row>
    <row r="9" spans="1:41" x14ac:dyDescent="0.2">
      <c r="A9" s="39" t="s">
        <v>43</v>
      </c>
      <c r="B9" s="40">
        <f>INDEX('Cálculo Gatilho'!AR:AR,MATCH(Resumo!A9,'Cálculo Gatilho'!AS:AS,0))</f>
        <v>9.4000000000000057</v>
      </c>
      <c r="C9" s="41">
        <f>INDEX('Cálculo Gatilho'!EI:EI,MATCH(Resumo!$A9,'Cálculo Gatilho'!$AS:$AS,0))</f>
        <v>0</v>
      </c>
      <c r="D9" s="41">
        <f>INDEX('Cálculo Gatilho'!EJ:EJ,MATCH(Resumo!$A9,'Cálculo Gatilho'!$AS:$AS,0))</f>
        <v>0</v>
      </c>
      <c r="E9" s="41">
        <f>INDEX('Cálculo Gatilho'!EK:EK,MATCH(Resumo!$A9,'Cálculo Gatilho'!$AS:$AS,0))</f>
        <v>0</v>
      </c>
      <c r="F9" s="42">
        <f t="shared" si="1"/>
        <v>0</v>
      </c>
      <c r="G9" s="42">
        <f t="shared" si="0"/>
        <v>0</v>
      </c>
      <c r="H9" s="42">
        <f t="shared" si="0"/>
        <v>0</v>
      </c>
      <c r="K9" s="38" t="s">
        <v>84</v>
      </c>
      <c r="L9" s="43">
        <f>0.4*L3</f>
        <v>0</v>
      </c>
      <c r="M9" s="43">
        <f>0.4*M3+0.6*L3</f>
        <v>0</v>
      </c>
      <c r="N9" s="43">
        <f t="shared" ref="N9:AN9" si="2">0.4*N3+0.6*M3</f>
        <v>0</v>
      </c>
      <c r="O9" s="43">
        <f t="shared" si="2"/>
        <v>0</v>
      </c>
      <c r="P9" s="43">
        <f t="shared" si="2"/>
        <v>0</v>
      </c>
      <c r="Q9" s="43">
        <f t="shared" si="2"/>
        <v>0</v>
      </c>
      <c r="R9" s="43">
        <f t="shared" si="2"/>
        <v>0</v>
      </c>
      <c r="S9" s="43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3">
        <f t="shared" si="2"/>
        <v>0</v>
      </c>
      <c r="AI9" s="43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3">
        <f t="shared" si="2"/>
        <v>0</v>
      </c>
      <c r="AO9" s="43">
        <f>AO3+0.6*AN3</f>
        <v>0</v>
      </c>
    </row>
    <row r="10" spans="1:41" x14ac:dyDescent="0.2">
      <c r="A10" s="39" t="s">
        <v>45</v>
      </c>
      <c r="B10" s="40">
        <f>INDEX('Cálculo Gatilho'!AR:AR,MATCH(Resumo!A10,'Cálculo Gatilho'!AS:AS,0))</f>
        <v>10.899999999999991</v>
      </c>
      <c r="C10" s="41">
        <f>INDEX('Cálculo Gatilho'!EI:EI,MATCH(Resumo!$A10,'Cálculo Gatilho'!$AS:$AS,0))</f>
        <v>0</v>
      </c>
      <c r="D10" s="41">
        <f>INDEX('Cálculo Gatilho'!EJ:EJ,MATCH(Resumo!$A10,'Cálculo Gatilho'!$AS:$AS,0))</f>
        <v>0</v>
      </c>
      <c r="E10" s="41">
        <f>INDEX('Cálculo Gatilho'!EK:EK,MATCH(Resumo!$A10,'Cálculo Gatilho'!$AS:$AS,0))</f>
        <v>0</v>
      </c>
      <c r="F10" s="42">
        <f t="shared" si="1"/>
        <v>0</v>
      </c>
      <c r="G10" s="42">
        <f t="shared" si="0"/>
        <v>0</v>
      </c>
      <c r="H10" s="42">
        <f t="shared" si="0"/>
        <v>0</v>
      </c>
      <c r="K10" s="38" t="s">
        <v>85</v>
      </c>
      <c r="L10" s="43">
        <f t="shared" ref="L10:L11" si="3">0.4*L4</f>
        <v>0</v>
      </c>
      <c r="M10" s="43">
        <f t="shared" ref="M10:AN11" si="4">0.4*M4+0.6*L4</f>
        <v>0</v>
      </c>
      <c r="N10" s="43">
        <f t="shared" si="4"/>
        <v>0</v>
      </c>
      <c r="O10" s="43">
        <f t="shared" si="4"/>
        <v>0</v>
      </c>
      <c r="P10" s="43">
        <f t="shared" si="4"/>
        <v>0</v>
      </c>
      <c r="Q10" s="43">
        <f t="shared" si="4"/>
        <v>0</v>
      </c>
      <c r="R10" s="43">
        <f t="shared" si="4"/>
        <v>0</v>
      </c>
      <c r="S10" s="43">
        <f t="shared" si="4"/>
        <v>0</v>
      </c>
      <c r="T10" s="43">
        <f t="shared" si="4"/>
        <v>0</v>
      </c>
      <c r="U10" s="43">
        <f t="shared" si="4"/>
        <v>0</v>
      </c>
      <c r="V10" s="43">
        <f t="shared" si="4"/>
        <v>0</v>
      </c>
      <c r="W10" s="43">
        <f t="shared" si="4"/>
        <v>0</v>
      </c>
      <c r="X10" s="43">
        <f t="shared" si="4"/>
        <v>0</v>
      </c>
      <c r="Y10" s="43">
        <f t="shared" si="4"/>
        <v>0</v>
      </c>
      <c r="Z10" s="43">
        <f t="shared" si="4"/>
        <v>0</v>
      </c>
      <c r="AA10" s="43">
        <f t="shared" si="4"/>
        <v>0</v>
      </c>
      <c r="AB10" s="43">
        <f t="shared" si="4"/>
        <v>0</v>
      </c>
      <c r="AC10" s="43">
        <f t="shared" si="4"/>
        <v>0</v>
      </c>
      <c r="AD10" s="43">
        <f t="shared" si="4"/>
        <v>0</v>
      </c>
      <c r="AE10" s="43">
        <f t="shared" si="4"/>
        <v>0</v>
      </c>
      <c r="AF10" s="43">
        <f t="shared" si="4"/>
        <v>0</v>
      </c>
      <c r="AG10" s="43">
        <f t="shared" si="4"/>
        <v>0</v>
      </c>
      <c r="AH10" s="43">
        <f t="shared" si="4"/>
        <v>0</v>
      </c>
      <c r="AI10" s="43">
        <f t="shared" si="4"/>
        <v>0</v>
      </c>
      <c r="AJ10" s="43">
        <f t="shared" si="4"/>
        <v>0</v>
      </c>
      <c r="AK10" s="43">
        <f t="shared" si="4"/>
        <v>0</v>
      </c>
      <c r="AL10" s="43">
        <f t="shared" si="4"/>
        <v>0</v>
      </c>
      <c r="AM10" s="43">
        <f t="shared" si="4"/>
        <v>0</v>
      </c>
      <c r="AN10" s="43">
        <f t="shared" si="4"/>
        <v>0</v>
      </c>
      <c r="AO10" s="43">
        <f t="shared" ref="AO10:AO11" si="5">AO4+0.6*AN4</f>
        <v>0</v>
      </c>
    </row>
    <row r="11" spans="1:41" x14ac:dyDescent="0.2">
      <c r="A11" s="39" t="s">
        <v>47</v>
      </c>
      <c r="B11" s="40">
        <f>INDEX('Cálculo Gatilho'!AR:AR,MATCH(Resumo!A11,'Cálculo Gatilho'!AS:AS,0))</f>
        <v>5</v>
      </c>
      <c r="C11" s="41">
        <f>INDEX('Cálculo Gatilho'!EI:EI,MATCH(Resumo!$A11,'Cálculo Gatilho'!$AS:$AS,0))</f>
        <v>0</v>
      </c>
      <c r="D11" s="41">
        <f>INDEX('Cálculo Gatilho'!EJ:EJ,MATCH(Resumo!$A11,'Cálculo Gatilho'!$AS:$AS,0))</f>
        <v>0</v>
      </c>
      <c r="E11" s="41">
        <f>INDEX('Cálculo Gatilho'!EK:EK,MATCH(Resumo!$A11,'Cálculo Gatilho'!$AS:$AS,0))</f>
        <v>0</v>
      </c>
      <c r="F11" s="42">
        <f t="shared" si="1"/>
        <v>0</v>
      </c>
      <c r="G11" s="42">
        <f t="shared" si="0"/>
        <v>0</v>
      </c>
      <c r="H11" s="42">
        <f t="shared" si="0"/>
        <v>0</v>
      </c>
      <c r="K11" s="38" t="s">
        <v>86</v>
      </c>
      <c r="L11" s="43">
        <f t="shared" si="3"/>
        <v>0</v>
      </c>
      <c r="M11" s="43">
        <f t="shared" si="4"/>
        <v>0</v>
      </c>
      <c r="N11" s="43">
        <f t="shared" si="4"/>
        <v>0</v>
      </c>
      <c r="O11" s="43">
        <f t="shared" si="4"/>
        <v>0</v>
      </c>
      <c r="P11" s="43">
        <f t="shared" si="4"/>
        <v>0</v>
      </c>
      <c r="Q11" s="43">
        <f t="shared" si="4"/>
        <v>0</v>
      </c>
      <c r="R11" s="43">
        <f t="shared" si="4"/>
        <v>0</v>
      </c>
      <c r="S11" s="43">
        <f t="shared" si="4"/>
        <v>0</v>
      </c>
      <c r="T11" s="43">
        <f t="shared" si="4"/>
        <v>0</v>
      </c>
      <c r="U11" s="43">
        <f t="shared" si="4"/>
        <v>0</v>
      </c>
      <c r="V11" s="43">
        <f t="shared" si="4"/>
        <v>0</v>
      </c>
      <c r="W11" s="43">
        <f t="shared" si="4"/>
        <v>0</v>
      </c>
      <c r="X11" s="43">
        <f t="shared" si="4"/>
        <v>0</v>
      </c>
      <c r="Y11" s="43">
        <f t="shared" si="4"/>
        <v>0</v>
      </c>
      <c r="Z11" s="43">
        <f t="shared" si="4"/>
        <v>0</v>
      </c>
      <c r="AA11" s="43">
        <f t="shared" si="4"/>
        <v>0</v>
      </c>
      <c r="AB11" s="43">
        <f t="shared" si="4"/>
        <v>0</v>
      </c>
      <c r="AC11" s="43">
        <f t="shared" si="4"/>
        <v>0</v>
      </c>
      <c r="AD11" s="43">
        <f t="shared" si="4"/>
        <v>0</v>
      </c>
      <c r="AE11" s="43">
        <f t="shared" si="4"/>
        <v>0</v>
      </c>
      <c r="AF11" s="43">
        <f t="shared" si="4"/>
        <v>0</v>
      </c>
      <c r="AG11" s="43">
        <f t="shared" si="4"/>
        <v>0</v>
      </c>
      <c r="AH11" s="43">
        <f t="shared" si="4"/>
        <v>0</v>
      </c>
      <c r="AI11" s="43">
        <f t="shared" si="4"/>
        <v>0</v>
      </c>
      <c r="AJ11" s="43">
        <f t="shared" si="4"/>
        <v>0</v>
      </c>
      <c r="AK11" s="43">
        <f t="shared" si="4"/>
        <v>0</v>
      </c>
      <c r="AL11" s="43">
        <f t="shared" si="4"/>
        <v>0</v>
      </c>
      <c r="AM11" s="43">
        <f t="shared" si="4"/>
        <v>0</v>
      </c>
      <c r="AN11" s="43">
        <f t="shared" si="4"/>
        <v>0</v>
      </c>
      <c r="AO11" s="43">
        <f t="shared" si="5"/>
        <v>0</v>
      </c>
    </row>
    <row r="12" spans="1:41" x14ac:dyDescent="0.2">
      <c r="A12" s="39" t="s">
        <v>49</v>
      </c>
      <c r="B12" s="40">
        <f>INDEX('Cálculo Gatilho'!AR:AR,MATCH(Resumo!A12,'Cálculo Gatilho'!AS:AS,0))</f>
        <v>18.600000000000009</v>
      </c>
      <c r="C12" s="41">
        <f>INDEX('Cálculo Gatilho'!EI:EI,MATCH(Resumo!$A12,'Cálculo Gatilho'!$AS:$AS,0))</f>
        <v>0</v>
      </c>
      <c r="D12" s="41">
        <f>INDEX('Cálculo Gatilho'!EJ:EJ,MATCH(Resumo!$A12,'Cálculo Gatilho'!$AS:$AS,0))</f>
        <v>0</v>
      </c>
      <c r="E12" s="41">
        <f>INDEX('Cálculo Gatilho'!EK:EK,MATCH(Resumo!$A12,'Cálculo Gatilho'!$AS:$AS,0))</f>
        <v>0</v>
      </c>
      <c r="F12" s="42">
        <f t="shared" si="1"/>
        <v>0</v>
      </c>
      <c r="G12" s="42">
        <f t="shared" si="0"/>
        <v>0</v>
      </c>
      <c r="H12" s="42">
        <f t="shared" si="0"/>
        <v>0</v>
      </c>
    </row>
    <row r="13" spans="1:41" x14ac:dyDescent="0.2">
      <c r="A13" s="39" t="s">
        <v>51</v>
      </c>
      <c r="B13" s="40">
        <f>INDEX('Cálculo Gatilho'!AR:AR,MATCH(Resumo!A13,'Cálculo Gatilho'!AS:AS,0))</f>
        <v>27.299999999999983</v>
      </c>
      <c r="C13" s="41">
        <f>INDEX('Cálculo Gatilho'!EI:EI,MATCH(Resumo!$A13,'Cálculo Gatilho'!$AS:$AS,0))</f>
        <v>0</v>
      </c>
      <c r="D13" s="41">
        <f>INDEX('Cálculo Gatilho'!EJ:EJ,MATCH(Resumo!$A13,'Cálculo Gatilho'!$AS:$AS,0))</f>
        <v>0</v>
      </c>
      <c r="E13" s="41">
        <f>INDEX('Cálculo Gatilho'!EK:EK,MATCH(Resumo!$A13,'Cálculo Gatilho'!$AS:$AS,0))</f>
        <v>0</v>
      </c>
      <c r="F13" s="42">
        <f t="shared" si="1"/>
        <v>0</v>
      </c>
      <c r="G13" s="42">
        <f t="shared" si="0"/>
        <v>0</v>
      </c>
      <c r="H13" s="42">
        <f t="shared" si="0"/>
        <v>0</v>
      </c>
      <c r="K13" s="37" t="s">
        <v>96</v>
      </c>
      <c r="L13" s="38">
        <v>1</v>
      </c>
      <c r="M13" s="38">
        <v>2</v>
      </c>
      <c r="N13" s="38">
        <v>3</v>
      </c>
      <c r="O13" s="38">
        <v>4</v>
      </c>
      <c r="P13" s="38">
        <v>5</v>
      </c>
      <c r="Q13" s="38">
        <v>6</v>
      </c>
      <c r="R13" s="38">
        <v>7</v>
      </c>
      <c r="S13" s="38">
        <v>8</v>
      </c>
      <c r="T13" s="38">
        <v>9</v>
      </c>
      <c r="U13" s="38">
        <v>10</v>
      </c>
      <c r="V13" s="38">
        <v>11</v>
      </c>
      <c r="W13" s="38">
        <v>12</v>
      </c>
      <c r="X13" s="38">
        <v>13</v>
      </c>
      <c r="Y13" s="38">
        <v>14</v>
      </c>
      <c r="Z13" s="38">
        <v>15</v>
      </c>
      <c r="AA13" s="38">
        <v>16</v>
      </c>
      <c r="AB13" s="38">
        <v>17</v>
      </c>
      <c r="AC13" s="38">
        <v>18</v>
      </c>
      <c r="AD13" s="38">
        <v>19</v>
      </c>
      <c r="AE13" s="38">
        <v>20</v>
      </c>
      <c r="AF13" s="38">
        <v>21</v>
      </c>
      <c r="AG13" s="38">
        <v>22</v>
      </c>
      <c r="AH13" s="38">
        <v>23</v>
      </c>
      <c r="AI13" s="38">
        <v>24</v>
      </c>
      <c r="AJ13" s="38">
        <v>25</v>
      </c>
      <c r="AK13" s="38">
        <v>26</v>
      </c>
      <c r="AL13" s="38">
        <v>27</v>
      </c>
      <c r="AM13" s="38">
        <v>28</v>
      </c>
      <c r="AN13" s="38">
        <v>29</v>
      </c>
      <c r="AO13" s="38">
        <v>30</v>
      </c>
    </row>
    <row r="14" spans="1:41" x14ac:dyDescent="0.2">
      <c r="A14" s="39" t="s">
        <v>53</v>
      </c>
      <c r="B14" s="40">
        <f>INDEX('Cálculo Gatilho'!AR:AR,MATCH(Resumo!A14,'Cálculo Gatilho'!AS:AS,0))</f>
        <v>2.9000000000000057</v>
      </c>
      <c r="C14" s="41">
        <f>INDEX('Cálculo Gatilho'!EI:EI,MATCH(Resumo!$A14,'Cálculo Gatilho'!$AS:$AS,0))</f>
        <v>0</v>
      </c>
      <c r="D14" s="41">
        <f>INDEX('Cálculo Gatilho'!EJ:EJ,MATCH(Resumo!$A14,'Cálculo Gatilho'!$AS:$AS,0))</f>
        <v>0</v>
      </c>
      <c r="E14" s="41">
        <f>INDEX('Cálculo Gatilho'!EK:EK,MATCH(Resumo!$A14,'Cálculo Gatilho'!$AS:$AS,0))</f>
        <v>0</v>
      </c>
      <c r="F14" s="42">
        <f t="shared" si="1"/>
        <v>0</v>
      </c>
      <c r="G14" s="42">
        <f t="shared" si="0"/>
        <v>0</v>
      </c>
      <c r="H14" s="42">
        <f t="shared" si="0"/>
        <v>0</v>
      </c>
      <c r="L14" s="38">
        <v>2014</v>
      </c>
      <c r="M14" s="38">
        <v>2015</v>
      </c>
      <c r="N14" s="38">
        <v>2016</v>
      </c>
      <c r="O14" s="38">
        <v>2017</v>
      </c>
      <c r="P14" s="38">
        <v>2018</v>
      </c>
      <c r="Q14" s="38">
        <v>2019</v>
      </c>
      <c r="R14" s="38">
        <v>2020</v>
      </c>
      <c r="S14" s="38">
        <v>2021</v>
      </c>
      <c r="T14" s="38">
        <v>2022</v>
      </c>
      <c r="U14" s="38">
        <v>2023</v>
      </c>
      <c r="V14" s="38">
        <v>2024</v>
      </c>
      <c r="W14" s="38">
        <v>2025</v>
      </c>
      <c r="X14" s="38">
        <v>2026</v>
      </c>
      <c r="Y14" s="38">
        <v>2027</v>
      </c>
      <c r="Z14" s="38">
        <v>2028</v>
      </c>
      <c r="AA14" s="38">
        <v>2029</v>
      </c>
      <c r="AB14" s="38">
        <v>2030</v>
      </c>
      <c r="AC14" s="38">
        <v>2031</v>
      </c>
      <c r="AD14" s="38">
        <v>2032</v>
      </c>
      <c r="AE14" s="38">
        <v>2033</v>
      </c>
      <c r="AF14" s="38">
        <v>2034</v>
      </c>
      <c r="AG14" s="38">
        <v>2035</v>
      </c>
      <c r="AH14" s="38">
        <v>2036</v>
      </c>
      <c r="AI14" s="38">
        <v>2037</v>
      </c>
      <c r="AJ14" s="38">
        <v>2038</v>
      </c>
      <c r="AK14" s="38">
        <v>2039</v>
      </c>
      <c r="AL14" s="38">
        <v>2040</v>
      </c>
      <c r="AM14" s="38">
        <v>2041</v>
      </c>
      <c r="AN14" s="38">
        <v>2042</v>
      </c>
      <c r="AO14" s="38">
        <v>2043</v>
      </c>
    </row>
    <row r="15" spans="1:41" x14ac:dyDescent="0.2">
      <c r="A15" s="39" t="s">
        <v>55</v>
      </c>
      <c r="B15" s="40">
        <f>INDEX('Cálculo Gatilho'!AR:AR,MATCH(Resumo!A15,'Cálculo Gatilho'!AS:AS,0))</f>
        <v>27.200000000000017</v>
      </c>
      <c r="C15" s="41">
        <f>INDEX('Cálculo Gatilho'!EI:EI,MATCH(Resumo!$A15,'Cálculo Gatilho'!$AS:$AS,0))</f>
        <v>0</v>
      </c>
      <c r="D15" s="41">
        <f>INDEX('Cálculo Gatilho'!EJ:EJ,MATCH(Resumo!$A15,'Cálculo Gatilho'!$AS:$AS,0))</f>
        <v>0</v>
      </c>
      <c r="E15" s="41">
        <f>INDEX('Cálculo Gatilho'!EK:EK,MATCH(Resumo!$A15,'Cálculo Gatilho'!$AS:$AS,0))</f>
        <v>0</v>
      </c>
      <c r="F15" s="42">
        <f t="shared" si="1"/>
        <v>0</v>
      </c>
      <c r="G15" s="42">
        <f t="shared" si="0"/>
        <v>0</v>
      </c>
      <c r="H15" s="42">
        <f t="shared" si="0"/>
        <v>0</v>
      </c>
      <c r="K15" s="38" t="s">
        <v>84</v>
      </c>
      <c r="L15" s="44">
        <f>IFERROR(L9/SUM($L$9:$AO$9),0)</f>
        <v>0</v>
      </c>
      <c r="M15" s="44">
        <f t="shared" ref="M15:AO15" si="6">IFERROR(M9/SUM($L$9:$AO$9),0)</f>
        <v>0</v>
      </c>
      <c r="N15" s="44">
        <f t="shared" si="6"/>
        <v>0</v>
      </c>
      <c r="O15" s="44">
        <f t="shared" si="6"/>
        <v>0</v>
      </c>
      <c r="P15" s="44">
        <f t="shared" si="6"/>
        <v>0</v>
      </c>
      <c r="Q15" s="44">
        <f t="shared" si="6"/>
        <v>0</v>
      </c>
      <c r="R15" s="44">
        <f t="shared" si="6"/>
        <v>0</v>
      </c>
      <c r="S15" s="44">
        <f t="shared" si="6"/>
        <v>0</v>
      </c>
      <c r="T15" s="44">
        <f t="shared" si="6"/>
        <v>0</v>
      </c>
      <c r="U15" s="44">
        <f t="shared" si="6"/>
        <v>0</v>
      </c>
      <c r="V15" s="44">
        <f t="shared" si="6"/>
        <v>0</v>
      </c>
      <c r="W15" s="44">
        <f t="shared" si="6"/>
        <v>0</v>
      </c>
      <c r="X15" s="44">
        <f t="shared" si="6"/>
        <v>0</v>
      </c>
      <c r="Y15" s="44">
        <f t="shared" si="6"/>
        <v>0</v>
      </c>
      <c r="Z15" s="44">
        <f t="shared" si="6"/>
        <v>0</v>
      </c>
      <c r="AA15" s="44">
        <f t="shared" si="6"/>
        <v>0</v>
      </c>
      <c r="AB15" s="44">
        <f t="shared" si="6"/>
        <v>0</v>
      </c>
      <c r="AC15" s="44">
        <f t="shared" si="6"/>
        <v>0</v>
      </c>
      <c r="AD15" s="44">
        <f t="shared" si="6"/>
        <v>0</v>
      </c>
      <c r="AE15" s="44">
        <f t="shared" si="6"/>
        <v>0</v>
      </c>
      <c r="AF15" s="44">
        <f t="shared" si="6"/>
        <v>0</v>
      </c>
      <c r="AG15" s="44">
        <f t="shared" si="6"/>
        <v>0</v>
      </c>
      <c r="AH15" s="44">
        <f t="shared" si="6"/>
        <v>0</v>
      </c>
      <c r="AI15" s="44">
        <f t="shared" si="6"/>
        <v>0</v>
      </c>
      <c r="AJ15" s="44">
        <f t="shared" si="6"/>
        <v>0</v>
      </c>
      <c r="AK15" s="44">
        <f t="shared" si="6"/>
        <v>0</v>
      </c>
      <c r="AL15" s="44">
        <f t="shared" si="6"/>
        <v>0</v>
      </c>
      <c r="AM15" s="44">
        <f t="shared" si="6"/>
        <v>0</v>
      </c>
      <c r="AN15" s="44">
        <f t="shared" si="6"/>
        <v>0</v>
      </c>
      <c r="AO15" s="44">
        <f t="shared" si="6"/>
        <v>0</v>
      </c>
    </row>
    <row r="16" spans="1:41" x14ac:dyDescent="0.2">
      <c r="A16" s="39" t="s">
        <v>57</v>
      </c>
      <c r="B16" s="40">
        <f>INDEX('Cálculo Gatilho'!AR:AR,MATCH(Resumo!A16,'Cálculo Gatilho'!AS:AS,0))</f>
        <v>10.199999999999999</v>
      </c>
      <c r="C16" s="41">
        <f>INDEX('Cálculo Gatilho'!EI:EI,MATCH(Resumo!$A16,'Cálculo Gatilho'!$AS:$AS,0))</f>
        <v>0</v>
      </c>
      <c r="D16" s="41">
        <f>INDEX('Cálculo Gatilho'!EJ:EJ,MATCH(Resumo!$A16,'Cálculo Gatilho'!$AS:$AS,0))</f>
        <v>0</v>
      </c>
      <c r="E16" s="41">
        <f>INDEX('Cálculo Gatilho'!EK:EK,MATCH(Resumo!$A16,'Cálculo Gatilho'!$AS:$AS,0))</f>
        <v>0</v>
      </c>
      <c r="F16" s="42">
        <f t="shared" si="1"/>
        <v>0</v>
      </c>
      <c r="G16" s="42">
        <f t="shared" si="0"/>
        <v>0</v>
      </c>
      <c r="H16" s="42">
        <f t="shared" si="0"/>
        <v>0</v>
      </c>
      <c r="K16" s="38" t="s">
        <v>85</v>
      </c>
      <c r="L16" s="44">
        <f>IFERROR(L10/SUM($L$10:$AO$10),0)</f>
        <v>0</v>
      </c>
      <c r="M16" s="44">
        <f t="shared" ref="M16:AO16" si="7">IFERROR(M10/SUM($L$10:$AO$10),0)</f>
        <v>0</v>
      </c>
      <c r="N16" s="44">
        <f t="shared" si="7"/>
        <v>0</v>
      </c>
      <c r="O16" s="44">
        <f t="shared" si="7"/>
        <v>0</v>
      </c>
      <c r="P16" s="44">
        <f t="shared" si="7"/>
        <v>0</v>
      </c>
      <c r="Q16" s="44">
        <f t="shared" si="7"/>
        <v>0</v>
      </c>
      <c r="R16" s="44">
        <f t="shared" si="7"/>
        <v>0</v>
      </c>
      <c r="S16" s="44">
        <f t="shared" si="7"/>
        <v>0</v>
      </c>
      <c r="T16" s="44">
        <f t="shared" si="7"/>
        <v>0</v>
      </c>
      <c r="U16" s="44">
        <f t="shared" si="7"/>
        <v>0</v>
      </c>
      <c r="V16" s="44">
        <f t="shared" si="7"/>
        <v>0</v>
      </c>
      <c r="W16" s="44">
        <f t="shared" si="7"/>
        <v>0</v>
      </c>
      <c r="X16" s="44">
        <f t="shared" si="7"/>
        <v>0</v>
      </c>
      <c r="Y16" s="44">
        <f t="shared" si="7"/>
        <v>0</v>
      </c>
      <c r="Z16" s="44">
        <f t="shared" si="7"/>
        <v>0</v>
      </c>
      <c r="AA16" s="44">
        <f t="shared" si="7"/>
        <v>0</v>
      </c>
      <c r="AB16" s="44">
        <f t="shared" si="7"/>
        <v>0</v>
      </c>
      <c r="AC16" s="44">
        <f t="shared" si="7"/>
        <v>0</v>
      </c>
      <c r="AD16" s="44">
        <f t="shared" si="7"/>
        <v>0</v>
      </c>
      <c r="AE16" s="44">
        <f t="shared" si="7"/>
        <v>0</v>
      </c>
      <c r="AF16" s="44">
        <f t="shared" si="7"/>
        <v>0</v>
      </c>
      <c r="AG16" s="44">
        <f t="shared" si="7"/>
        <v>0</v>
      </c>
      <c r="AH16" s="44">
        <f t="shared" si="7"/>
        <v>0</v>
      </c>
      <c r="AI16" s="44">
        <f t="shared" si="7"/>
        <v>0</v>
      </c>
      <c r="AJ16" s="44">
        <f t="shared" si="7"/>
        <v>0</v>
      </c>
      <c r="AK16" s="44">
        <f t="shared" si="7"/>
        <v>0</v>
      </c>
      <c r="AL16" s="44">
        <f t="shared" si="7"/>
        <v>0</v>
      </c>
      <c r="AM16" s="44">
        <f t="shared" si="7"/>
        <v>0</v>
      </c>
      <c r="AN16" s="44">
        <f t="shared" si="7"/>
        <v>0</v>
      </c>
      <c r="AO16" s="44">
        <f t="shared" si="7"/>
        <v>0</v>
      </c>
    </row>
    <row r="17" spans="1:41" x14ac:dyDescent="0.2">
      <c r="A17" s="39" t="s">
        <v>59</v>
      </c>
      <c r="B17" s="40">
        <f>INDEX('Cálculo Gatilho'!AR:AR,MATCH(Resumo!A17,'Cálculo Gatilho'!AS:AS,0))</f>
        <v>5.1000000000000014</v>
      </c>
      <c r="C17" s="41">
        <f>INDEX('Cálculo Gatilho'!EI:EI,MATCH(Resumo!$A17,'Cálculo Gatilho'!$AS:$AS,0))</f>
        <v>0</v>
      </c>
      <c r="D17" s="41">
        <f>INDEX('Cálculo Gatilho'!EJ:EJ,MATCH(Resumo!$A17,'Cálculo Gatilho'!$AS:$AS,0))</f>
        <v>0</v>
      </c>
      <c r="E17" s="41">
        <f>INDEX('Cálculo Gatilho'!EK:EK,MATCH(Resumo!$A17,'Cálculo Gatilho'!$AS:$AS,0))</f>
        <v>0</v>
      </c>
      <c r="F17" s="42">
        <f t="shared" si="1"/>
        <v>0</v>
      </c>
      <c r="G17" s="42">
        <f t="shared" si="0"/>
        <v>0</v>
      </c>
      <c r="H17" s="42">
        <f t="shared" si="0"/>
        <v>0</v>
      </c>
      <c r="K17" s="38" t="s">
        <v>86</v>
      </c>
      <c r="L17" s="44">
        <f>IFERROR(L11/SUM($L$11:$AO$11),0)</f>
        <v>0</v>
      </c>
      <c r="M17" s="44">
        <f t="shared" ref="M17:AO17" si="8">IFERROR(M11/SUM($L$11:$AO$11),0)</f>
        <v>0</v>
      </c>
      <c r="N17" s="44">
        <f t="shared" si="8"/>
        <v>0</v>
      </c>
      <c r="O17" s="44">
        <f t="shared" si="8"/>
        <v>0</v>
      </c>
      <c r="P17" s="44">
        <f t="shared" si="8"/>
        <v>0</v>
      </c>
      <c r="Q17" s="44">
        <f t="shared" si="8"/>
        <v>0</v>
      </c>
      <c r="R17" s="44">
        <f t="shared" si="8"/>
        <v>0</v>
      </c>
      <c r="S17" s="44">
        <f t="shared" si="8"/>
        <v>0</v>
      </c>
      <c r="T17" s="44">
        <f t="shared" si="8"/>
        <v>0</v>
      </c>
      <c r="U17" s="44">
        <f t="shared" si="8"/>
        <v>0</v>
      </c>
      <c r="V17" s="44">
        <f t="shared" si="8"/>
        <v>0</v>
      </c>
      <c r="W17" s="44">
        <f t="shared" si="8"/>
        <v>0</v>
      </c>
      <c r="X17" s="44">
        <f t="shared" si="8"/>
        <v>0</v>
      </c>
      <c r="Y17" s="44">
        <f t="shared" si="8"/>
        <v>0</v>
      </c>
      <c r="Z17" s="44">
        <f t="shared" si="8"/>
        <v>0</v>
      </c>
      <c r="AA17" s="44">
        <f t="shared" si="8"/>
        <v>0</v>
      </c>
      <c r="AB17" s="44">
        <f t="shared" si="8"/>
        <v>0</v>
      </c>
      <c r="AC17" s="44">
        <f t="shared" si="8"/>
        <v>0</v>
      </c>
      <c r="AD17" s="44">
        <f t="shared" si="8"/>
        <v>0</v>
      </c>
      <c r="AE17" s="44">
        <f t="shared" si="8"/>
        <v>0</v>
      </c>
      <c r="AF17" s="44">
        <f t="shared" si="8"/>
        <v>0</v>
      </c>
      <c r="AG17" s="44">
        <f t="shared" si="8"/>
        <v>0</v>
      </c>
      <c r="AH17" s="44">
        <f t="shared" si="8"/>
        <v>0</v>
      </c>
      <c r="AI17" s="44">
        <f t="shared" si="8"/>
        <v>0</v>
      </c>
      <c r="AJ17" s="44">
        <f t="shared" si="8"/>
        <v>0</v>
      </c>
      <c r="AK17" s="44">
        <f t="shared" si="8"/>
        <v>0</v>
      </c>
      <c r="AL17" s="44">
        <f t="shared" si="8"/>
        <v>0</v>
      </c>
      <c r="AM17" s="44">
        <f t="shared" si="8"/>
        <v>0</v>
      </c>
      <c r="AN17" s="44">
        <f t="shared" si="8"/>
        <v>0</v>
      </c>
      <c r="AO17" s="44">
        <f t="shared" si="8"/>
        <v>0</v>
      </c>
    </row>
    <row r="18" spans="1:41" x14ac:dyDescent="0.2">
      <c r="A18" s="39" t="s">
        <v>61</v>
      </c>
      <c r="B18" s="40">
        <f>INDEX('Cálculo Gatilho'!AR:AR,MATCH(Resumo!A18,'Cálculo Gatilho'!AS:AS,0))</f>
        <v>13.7</v>
      </c>
      <c r="C18" s="41">
        <f>INDEX('Cálculo Gatilho'!EI:EI,MATCH(Resumo!$A18,'Cálculo Gatilho'!$AS:$AS,0))</f>
        <v>0</v>
      </c>
      <c r="D18" s="41">
        <f>INDEX('Cálculo Gatilho'!EJ:EJ,MATCH(Resumo!$A18,'Cálculo Gatilho'!$AS:$AS,0))</f>
        <v>0</v>
      </c>
      <c r="E18" s="41">
        <f>INDEX('Cálculo Gatilho'!EK:EK,MATCH(Resumo!$A18,'Cálculo Gatilho'!$AS:$AS,0))</f>
        <v>0</v>
      </c>
      <c r="F18" s="42">
        <f t="shared" si="1"/>
        <v>0</v>
      </c>
      <c r="G18" s="42">
        <f t="shared" si="0"/>
        <v>0</v>
      </c>
      <c r="H18" s="42">
        <f t="shared" si="0"/>
        <v>0</v>
      </c>
    </row>
    <row r="19" spans="1:41" x14ac:dyDescent="0.2">
      <c r="A19" s="39" t="s">
        <v>63</v>
      </c>
      <c r="B19" s="40">
        <f>INDEX('Cálculo Gatilho'!AR:AR,MATCH(Resumo!A19,'Cálculo Gatilho'!AS:AS,0))</f>
        <v>7.3999999999999986</v>
      </c>
      <c r="C19" s="41">
        <f>INDEX('Cálculo Gatilho'!EI:EI,MATCH(Resumo!$A19,'Cálculo Gatilho'!$AS:$AS,0))</f>
        <v>0</v>
      </c>
      <c r="D19" s="41">
        <f>INDEX('Cálculo Gatilho'!EJ:EJ,MATCH(Resumo!$A19,'Cálculo Gatilho'!$AS:$AS,0))</f>
        <v>0</v>
      </c>
      <c r="E19" s="41">
        <f>INDEX('Cálculo Gatilho'!EK:EK,MATCH(Resumo!$A19,'Cálculo Gatilho'!$AS:$AS,0))</f>
        <v>0</v>
      </c>
      <c r="F19" s="42">
        <f t="shared" si="1"/>
        <v>0</v>
      </c>
      <c r="G19" s="42">
        <f t="shared" si="1"/>
        <v>0</v>
      </c>
      <c r="H19" s="42">
        <f t="shared" si="1"/>
        <v>0</v>
      </c>
    </row>
    <row r="20" spans="1:41" x14ac:dyDescent="0.2">
      <c r="A20" s="39" t="s">
        <v>65</v>
      </c>
      <c r="B20" s="40">
        <f>INDEX('Cálculo Gatilho'!AR:AR,MATCH(Resumo!A20,'Cálculo Gatilho'!AS:AS,0))</f>
        <v>14.399999999999999</v>
      </c>
      <c r="C20" s="41">
        <f>INDEX('Cálculo Gatilho'!EI:EI,MATCH(Resumo!$A20,'Cálculo Gatilho'!$AS:$AS,0))</f>
        <v>0</v>
      </c>
      <c r="D20" s="41">
        <f>INDEX('Cálculo Gatilho'!EJ:EJ,MATCH(Resumo!$A20,'Cálculo Gatilho'!$AS:$AS,0))</f>
        <v>0</v>
      </c>
      <c r="E20" s="41">
        <f>INDEX('Cálculo Gatilho'!EK:EK,MATCH(Resumo!$A20,'Cálculo Gatilho'!$AS:$AS,0))</f>
        <v>0</v>
      </c>
      <c r="F20" s="42">
        <f t="shared" si="1"/>
        <v>0</v>
      </c>
      <c r="G20" s="42">
        <f t="shared" si="1"/>
        <v>0</v>
      </c>
      <c r="H20" s="42">
        <f t="shared" si="1"/>
        <v>0</v>
      </c>
    </row>
    <row r="21" spans="1:41" x14ac:dyDescent="0.2">
      <c r="A21" s="39" t="s">
        <v>67</v>
      </c>
      <c r="B21" s="40">
        <f>INDEX('Cálculo Gatilho'!AR:AR,MATCH(Resumo!A21,'Cálculo Gatilho'!AS:AS,0))</f>
        <v>15.7</v>
      </c>
      <c r="C21" s="41">
        <f>INDEX('Cálculo Gatilho'!EI:EI,MATCH(Resumo!$A21,'Cálculo Gatilho'!$AS:$AS,0))</f>
        <v>0</v>
      </c>
      <c r="D21" s="41">
        <f>INDEX('Cálculo Gatilho'!EJ:EJ,MATCH(Resumo!$A21,'Cálculo Gatilho'!$AS:$AS,0))</f>
        <v>0</v>
      </c>
      <c r="E21" s="41">
        <f>INDEX('Cálculo Gatilho'!EK:EK,MATCH(Resumo!$A21,'Cálculo Gatilho'!$AS:$AS,0))</f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</row>
    <row r="22" spans="1:41" x14ac:dyDescent="0.2">
      <c r="A22" s="39" t="s">
        <v>69</v>
      </c>
      <c r="B22" s="40">
        <f>INDEX('Cálculo Gatilho'!AR:AR,MATCH(Resumo!A22,'Cálculo Gatilho'!AS:AS,0))</f>
        <v>4.4000000000000057</v>
      </c>
      <c r="C22" s="41">
        <f>INDEX('Cálculo Gatilho'!EI:EI,MATCH(Resumo!$A22,'Cálculo Gatilho'!$AS:$AS,0))</f>
        <v>0</v>
      </c>
      <c r="D22" s="41">
        <f>INDEX('Cálculo Gatilho'!EJ:EJ,MATCH(Resumo!$A22,'Cálculo Gatilho'!$AS:$AS,0))</f>
        <v>0</v>
      </c>
      <c r="E22" s="41">
        <f>INDEX('Cálculo Gatilho'!EK:EK,MATCH(Resumo!$A22,'Cálculo Gatilho'!$AS:$AS,0))</f>
        <v>0</v>
      </c>
      <c r="F22" s="42">
        <f t="shared" si="1"/>
        <v>0</v>
      </c>
      <c r="G22" s="42">
        <f t="shared" si="1"/>
        <v>0</v>
      </c>
      <c r="H22" s="42">
        <f t="shared" si="1"/>
        <v>0</v>
      </c>
    </row>
    <row r="23" spans="1:41" x14ac:dyDescent="0.2">
      <c r="A23" s="39" t="s">
        <v>71</v>
      </c>
      <c r="B23" s="40">
        <f>INDEX('Cálculo Gatilho'!AR:AR,MATCH(Resumo!A23,'Cálculo Gatilho'!AS:AS,0))</f>
        <v>23.799999999999997</v>
      </c>
      <c r="C23" s="41">
        <f>INDEX('Cálculo Gatilho'!EI:EI,MATCH(Resumo!$A23,'Cálculo Gatilho'!$AS:$AS,0))</f>
        <v>0</v>
      </c>
      <c r="D23" s="41">
        <f>INDEX('Cálculo Gatilho'!EJ:EJ,MATCH(Resumo!$A23,'Cálculo Gatilho'!$AS:$AS,0))</f>
        <v>0</v>
      </c>
      <c r="E23" s="41">
        <f>INDEX('Cálculo Gatilho'!EK:EK,MATCH(Resumo!$A23,'Cálculo Gatilho'!$AS:$AS,0))</f>
        <v>0</v>
      </c>
      <c r="F23" s="42">
        <f t="shared" si="1"/>
        <v>0</v>
      </c>
      <c r="G23" s="42">
        <f t="shared" si="1"/>
        <v>0</v>
      </c>
      <c r="H23" s="42">
        <f t="shared" si="1"/>
        <v>0</v>
      </c>
    </row>
    <row r="24" spans="1:41" x14ac:dyDescent="0.2">
      <c r="A24" s="39" t="s">
        <v>73</v>
      </c>
      <c r="B24" s="40">
        <f>INDEX('Cálculo Gatilho'!AR:AR,MATCH(Resumo!A24,'Cálculo Gatilho'!AS:AS,0))</f>
        <v>20.400000000000006</v>
      </c>
      <c r="C24" s="41">
        <f>INDEX('Cálculo Gatilho'!EI:EI,MATCH(Resumo!$A24,'Cálculo Gatilho'!$AS:$AS,0))</f>
        <v>0</v>
      </c>
      <c r="D24" s="41">
        <f>INDEX('Cálculo Gatilho'!EJ:EJ,MATCH(Resumo!$A24,'Cálculo Gatilho'!$AS:$AS,0))</f>
        <v>0</v>
      </c>
      <c r="E24" s="41">
        <f>INDEX('Cálculo Gatilho'!EK:EK,MATCH(Resumo!$A24,'Cálculo Gatilho'!$AS:$AS,0))</f>
        <v>0</v>
      </c>
      <c r="F24" s="42">
        <f t="shared" si="1"/>
        <v>0</v>
      </c>
      <c r="G24" s="42">
        <f t="shared" si="1"/>
        <v>0</v>
      </c>
      <c r="H24" s="42">
        <f t="shared" si="1"/>
        <v>0</v>
      </c>
    </row>
    <row r="25" spans="1:41" x14ac:dyDescent="0.2">
      <c r="A25" s="39" t="s">
        <v>75</v>
      </c>
      <c r="B25" s="40">
        <f>INDEX('Cálculo Gatilho'!AR:AR,MATCH(Resumo!A25,'Cálculo Gatilho'!AS:AS,0))</f>
        <v>5</v>
      </c>
      <c r="C25" s="41">
        <f>INDEX('Cálculo Gatilho'!EI:EI,MATCH(Resumo!$A25,'Cálculo Gatilho'!$AS:$AS,0))</f>
        <v>0</v>
      </c>
      <c r="D25" s="41">
        <f>INDEX('Cálculo Gatilho'!EJ:EJ,MATCH(Resumo!$A25,'Cálculo Gatilho'!$AS:$AS,0))</f>
        <v>0</v>
      </c>
      <c r="E25" s="41">
        <f>INDEX('Cálculo Gatilho'!EK:EK,MATCH(Resumo!$A25,'Cálculo Gatilho'!$AS:$AS,0))</f>
        <v>0</v>
      </c>
      <c r="F25" s="42">
        <f t="shared" si="1"/>
        <v>0</v>
      </c>
      <c r="G25" s="42">
        <f t="shared" si="1"/>
        <v>0</v>
      </c>
      <c r="H25" s="42">
        <f t="shared" si="1"/>
        <v>0</v>
      </c>
    </row>
    <row r="26" spans="1:41" x14ac:dyDescent="0.2">
      <c r="A26" s="39" t="s">
        <v>77</v>
      </c>
      <c r="B26" s="40">
        <f>INDEX('Cálculo Gatilho'!AR:AR,MATCH(Resumo!A26,'Cálculo Gatilho'!AS:AS,0))</f>
        <v>26.5</v>
      </c>
      <c r="C26" s="41">
        <f>INDEX('Cálculo Gatilho'!EI:EI,MATCH(Resumo!$A26,'Cálculo Gatilho'!$AS:$AS,0))</f>
        <v>0</v>
      </c>
      <c r="D26" s="41">
        <f>INDEX('Cálculo Gatilho'!EJ:EJ,MATCH(Resumo!$A26,'Cálculo Gatilho'!$AS:$AS,0))</f>
        <v>0</v>
      </c>
      <c r="E26" s="41">
        <f>INDEX('Cálculo Gatilho'!EK:EK,MATCH(Resumo!$A26,'Cálculo Gatilho'!$AS:$AS,0))</f>
        <v>0</v>
      </c>
      <c r="F26" s="42">
        <f t="shared" si="1"/>
        <v>0</v>
      </c>
      <c r="G26" s="42">
        <f t="shared" si="1"/>
        <v>0</v>
      </c>
      <c r="H26" s="42">
        <f t="shared" si="1"/>
        <v>0</v>
      </c>
    </row>
    <row r="27" spans="1:41" x14ac:dyDescent="0.2">
      <c r="A27" s="39" t="s">
        <v>79</v>
      </c>
      <c r="B27" s="40">
        <f>INDEX('Cálculo Gatilho'!AR:AR,MATCH(Resumo!A27,'Cálculo Gatilho'!AS:AS,0))</f>
        <v>24.299999999999983</v>
      </c>
      <c r="C27" s="41">
        <f>INDEX('Cálculo Gatilho'!EI:EI,MATCH(Resumo!$A27,'Cálculo Gatilho'!$AS:$AS,0))</f>
        <v>0</v>
      </c>
      <c r="D27" s="41">
        <f>INDEX('Cálculo Gatilho'!EJ:EJ,MATCH(Resumo!$A27,'Cálculo Gatilho'!$AS:$AS,0))</f>
        <v>0</v>
      </c>
      <c r="E27" s="41">
        <f>INDEX('Cálculo Gatilho'!EK:EK,MATCH(Resumo!$A27,'Cálculo Gatilho'!$AS:$AS,0))</f>
        <v>0</v>
      </c>
      <c r="F27" s="42">
        <f t="shared" si="1"/>
        <v>0</v>
      </c>
      <c r="G27" s="42">
        <f t="shared" si="1"/>
        <v>0</v>
      </c>
      <c r="H27" s="42">
        <f t="shared" si="1"/>
        <v>0</v>
      </c>
    </row>
    <row r="28" spans="1:41" x14ac:dyDescent="0.2">
      <c r="A28" s="39" t="s">
        <v>80</v>
      </c>
      <c r="B28" s="40">
        <f>INDEX('Cálculo Gatilho'!AR:AR,MATCH(Resumo!A28,'Cálculo Gatilho'!AS:AS,0))</f>
        <v>13.100000000000023</v>
      </c>
      <c r="C28" s="41">
        <f>INDEX('Cálculo Gatilho'!EI:EI,MATCH(Resumo!$A28,'Cálculo Gatilho'!$AS:$AS,0))</f>
        <v>0</v>
      </c>
      <c r="D28" s="41">
        <f>INDEX('Cálculo Gatilho'!EJ:EJ,MATCH(Resumo!$A28,'Cálculo Gatilho'!$AS:$AS,0))</f>
        <v>0</v>
      </c>
      <c r="E28" s="41">
        <f>INDEX('Cálculo Gatilho'!EK:EK,MATCH(Resumo!$A28,'Cálculo Gatilho'!$AS:$AS,0))</f>
        <v>0</v>
      </c>
      <c r="F28" s="42">
        <f t="shared" si="1"/>
        <v>0</v>
      </c>
      <c r="G28" s="42">
        <f t="shared" si="1"/>
        <v>0</v>
      </c>
      <c r="H28" s="42">
        <f t="shared" si="1"/>
        <v>0</v>
      </c>
    </row>
    <row r="29" spans="1:41" x14ac:dyDescent="0.2">
      <c r="A29" s="39" t="s">
        <v>81</v>
      </c>
      <c r="B29" s="40">
        <f>INDEX('Cálculo Gatilho'!AR:AR,MATCH(Resumo!A29,'Cálculo Gatilho'!AS:AS,0))</f>
        <v>11.099999999999994</v>
      </c>
      <c r="C29" s="41">
        <f>INDEX('Cálculo Gatilho'!EI:EI,MATCH(Resumo!$A29,'Cálculo Gatilho'!$AS:$AS,0))</f>
        <v>0</v>
      </c>
      <c r="D29" s="41">
        <f>INDEX('Cálculo Gatilho'!EJ:EJ,MATCH(Resumo!$A29,'Cálculo Gatilho'!$AS:$AS,0))</f>
        <v>0</v>
      </c>
      <c r="E29" s="41">
        <f>INDEX('Cálculo Gatilho'!EK:EK,MATCH(Resumo!$A29,'Cálculo Gatilho'!$AS:$AS,0))</f>
        <v>0</v>
      </c>
      <c r="F29" s="42">
        <f t="shared" si="1"/>
        <v>0</v>
      </c>
      <c r="G29" s="42">
        <f t="shared" si="1"/>
        <v>0</v>
      </c>
      <c r="H29" s="42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Cálculo Gatilho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2013-03-28T17:36:42Z</dcterms:created>
  <dcterms:modified xsi:type="dcterms:W3CDTF">2013-05-28T19:30:59Z</dcterms:modified>
</cp:coreProperties>
</file>